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AMC Electrónica\a Placo\Ofertas FO 2024\"/>
    </mc:Choice>
  </mc:AlternateContent>
  <xr:revisionPtr revIDLastSave="0" documentId="8_{70FFAFE9-24E6-46F3-9220-673895C6BE8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VN to BC-GER" sheetId="1" state="hidden" r:id="rId1"/>
    <sheet name="Latiguillos FO" sheetId="8" r:id="rId2"/>
  </sheets>
  <definedNames>
    <definedName name="_xlnm.Print_Area" localSheetId="1">'Latiguillos FO'!$A$4:$F$58</definedName>
    <definedName name="_xlnm.Print_Area" localSheetId="0">'VN to BC-GER'!$A$1:$AS$106</definedName>
    <definedName name="Cable" localSheetId="1">'Latiguillos FO'!$F$6:$F$97</definedName>
    <definedName name="Cable">#REF!</definedName>
    <definedName name="Connector" localSheetId="1">'Latiguillos FO'!$B$6:$B$97</definedName>
    <definedName name="Connecto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8" l="1"/>
  <c r="K13" i="8"/>
  <c r="J13" i="8"/>
  <c r="N13" i="8" l="1"/>
  <c r="E60" i="1"/>
  <c r="E61" i="1"/>
  <c r="E62" i="1"/>
  <c r="E63" i="1"/>
  <c r="E64" i="1"/>
  <c r="E65" i="1"/>
  <c r="E66" i="1"/>
  <c r="E67" i="1"/>
  <c r="E68" i="1"/>
  <c r="AK26" i="1" l="1"/>
  <c r="AK27" i="1"/>
  <c r="AK28" i="1"/>
  <c r="AK29" i="1"/>
  <c r="E39" i="1" l="1"/>
  <c r="E40" i="1"/>
  <c r="AK24" i="1" l="1"/>
  <c r="AK25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23" i="1"/>
  <c r="E24" i="1"/>
  <c r="K24" i="1" s="1"/>
  <c r="E25" i="1"/>
  <c r="K25" i="1" s="1"/>
  <c r="E26" i="1"/>
  <c r="E27" i="1"/>
  <c r="E28" i="1"/>
  <c r="B28" i="1" s="1"/>
  <c r="E29" i="1"/>
  <c r="E30" i="1"/>
  <c r="E31" i="1"/>
  <c r="E32" i="1"/>
  <c r="E33" i="1"/>
  <c r="K33" i="1" s="1"/>
  <c r="E34" i="1"/>
  <c r="K34" i="1" s="1"/>
  <c r="E35" i="1"/>
  <c r="B35" i="1" s="1"/>
  <c r="E36" i="1"/>
  <c r="B36" i="1" s="1"/>
  <c r="E37" i="1"/>
  <c r="E38" i="1"/>
  <c r="AI40" i="1"/>
  <c r="E41" i="1"/>
  <c r="K41" i="1" s="1"/>
  <c r="E42" i="1"/>
  <c r="K42" i="1" s="1"/>
  <c r="E43" i="1"/>
  <c r="B43" i="1" s="1"/>
  <c r="E44" i="1"/>
  <c r="B44" i="1" s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K64" i="1"/>
  <c r="B66" i="1"/>
  <c r="E69" i="1"/>
  <c r="E70" i="1"/>
  <c r="E71" i="1"/>
  <c r="E72" i="1"/>
  <c r="K72" i="1" s="1"/>
  <c r="E73" i="1"/>
  <c r="E74" i="1"/>
  <c r="B74" i="1" s="1"/>
  <c r="E75" i="1"/>
  <c r="E76" i="1"/>
  <c r="E77" i="1"/>
  <c r="E78" i="1"/>
  <c r="E79" i="1"/>
  <c r="E80" i="1"/>
  <c r="K80" i="1" s="1"/>
  <c r="E81" i="1"/>
  <c r="E82" i="1"/>
  <c r="B82" i="1" s="1"/>
  <c r="E83" i="1"/>
  <c r="E84" i="1"/>
  <c r="E85" i="1"/>
  <c r="AN85" i="1" s="1"/>
  <c r="E86" i="1"/>
  <c r="AN86" i="1" s="1"/>
  <c r="E87" i="1"/>
  <c r="E88" i="1"/>
  <c r="E89" i="1"/>
  <c r="E90" i="1"/>
  <c r="E91" i="1"/>
  <c r="E92" i="1"/>
  <c r="E93" i="1"/>
  <c r="AN93" i="1" s="1"/>
  <c r="E94" i="1"/>
  <c r="AN94" i="1" s="1"/>
  <c r="E95" i="1"/>
  <c r="AN95" i="1" s="1"/>
  <c r="E96" i="1"/>
  <c r="K96" i="1" s="1"/>
  <c r="E97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23" i="1"/>
  <c r="E23" i="1"/>
  <c r="AI23" i="1" s="1"/>
  <c r="AI96" i="1" l="1"/>
  <c r="AN96" i="1"/>
  <c r="K97" i="1"/>
  <c r="AN97" i="1"/>
  <c r="AI95" i="1"/>
  <c r="B92" i="1"/>
  <c r="AN92" i="1"/>
  <c r="B84" i="1"/>
  <c r="B76" i="1"/>
  <c r="B68" i="1"/>
  <c r="B60" i="1"/>
  <c r="B52" i="1"/>
  <c r="B91" i="1"/>
  <c r="AN91" i="1"/>
  <c r="B83" i="1"/>
  <c r="AN83" i="1"/>
  <c r="B75" i="1"/>
  <c r="B67" i="1"/>
  <c r="B59" i="1"/>
  <c r="B51" i="1"/>
  <c r="K90" i="1"/>
  <c r="AN90" i="1"/>
  <c r="K89" i="1"/>
  <c r="AN89" i="1"/>
  <c r="K73" i="1"/>
  <c r="K65" i="1"/>
  <c r="AI87" i="1"/>
  <c r="K82" i="1"/>
  <c r="AN82" i="1"/>
  <c r="K74" i="1"/>
  <c r="K66" i="1"/>
  <c r="K58" i="1"/>
  <c r="K81" i="1"/>
  <c r="K57" i="1"/>
  <c r="AI88" i="1"/>
  <c r="AN88" i="1"/>
  <c r="AI80" i="1"/>
  <c r="AI72" i="1"/>
  <c r="AI64" i="1"/>
  <c r="AI56" i="1"/>
  <c r="K88" i="1"/>
  <c r="AI79" i="1"/>
  <c r="AI71" i="1"/>
  <c r="B90" i="1"/>
  <c r="AI63" i="1"/>
  <c r="K49" i="1"/>
  <c r="K50" i="1"/>
  <c r="AI32" i="1"/>
  <c r="AI48" i="1"/>
  <c r="AI55" i="1"/>
  <c r="K56" i="1"/>
  <c r="B58" i="1"/>
  <c r="AI47" i="1"/>
  <c r="B50" i="1"/>
  <c r="K48" i="1"/>
  <c r="K40" i="1"/>
  <c r="B42" i="1"/>
  <c r="AI39" i="1"/>
  <c r="B34" i="1"/>
  <c r="K32" i="1"/>
  <c r="AI31" i="1"/>
  <c r="K26" i="1"/>
  <c r="AN77" i="1"/>
  <c r="AN75" i="1"/>
  <c r="AN87" i="1"/>
  <c r="AN84" i="1"/>
  <c r="AN78" i="1"/>
  <c r="AN80" i="1"/>
  <c r="AN79" i="1"/>
  <c r="AN73" i="1"/>
  <c r="K95" i="1"/>
  <c r="K87" i="1"/>
  <c r="K79" i="1"/>
  <c r="K71" i="1"/>
  <c r="K63" i="1"/>
  <c r="K55" i="1"/>
  <c r="K47" i="1"/>
  <c r="K39" i="1"/>
  <c r="K31" i="1"/>
  <c r="B97" i="1"/>
  <c r="B89" i="1"/>
  <c r="B81" i="1"/>
  <c r="B73" i="1"/>
  <c r="B65" i="1"/>
  <c r="B57" i="1"/>
  <c r="B49" i="1"/>
  <c r="B41" i="1"/>
  <c r="B33" i="1"/>
  <c r="AI94" i="1"/>
  <c r="AI86" i="1"/>
  <c r="AI78" i="1"/>
  <c r="AI70" i="1"/>
  <c r="AI62" i="1"/>
  <c r="AI54" i="1"/>
  <c r="AI46" i="1"/>
  <c r="AI38" i="1"/>
  <c r="AI30" i="1"/>
  <c r="K94" i="1"/>
  <c r="K86" i="1"/>
  <c r="K78" i="1"/>
  <c r="K70" i="1"/>
  <c r="K62" i="1"/>
  <c r="K54" i="1"/>
  <c r="K46" i="1"/>
  <c r="K38" i="1"/>
  <c r="K30" i="1"/>
  <c r="B96" i="1"/>
  <c r="B88" i="1"/>
  <c r="B80" i="1"/>
  <c r="B72" i="1"/>
  <c r="B64" i="1"/>
  <c r="B56" i="1"/>
  <c r="B48" i="1"/>
  <c r="B40" i="1"/>
  <c r="B32" i="1"/>
  <c r="AI93" i="1"/>
  <c r="AI85" i="1"/>
  <c r="AI77" i="1"/>
  <c r="AI69" i="1"/>
  <c r="AI61" i="1"/>
  <c r="AI53" i="1"/>
  <c r="AI45" i="1"/>
  <c r="AI37" i="1"/>
  <c r="AI29" i="1"/>
  <c r="K93" i="1"/>
  <c r="K85" i="1"/>
  <c r="K77" i="1"/>
  <c r="K69" i="1"/>
  <c r="K61" i="1"/>
  <c r="K53" i="1"/>
  <c r="K45" i="1"/>
  <c r="K37" i="1"/>
  <c r="K29" i="1"/>
  <c r="B95" i="1"/>
  <c r="B87" i="1"/>
  <c r="B79" i="1"/>
  <c r="B71" i="1"/>
  <c r="B63" i="1"/>
  <c r="B55" i="1"/>
  <c r="B47" i="1"/>
  <c r="B39" i="1"/>
  <c r="B31" i="1"/>
  <c r="AI92" i="1"/>
  <c r="AI84" i="1"/>
  <c r="AI76" i="1"/>
  <c r="AI68" i="1"/>
  <c r="AI60" i="1"/>
  <c r="AI52" i="1"/>
  <c r="AI44" i="1"/>
  <c r="AI36" i="1"/>
  <c r="K92" i="1"/>
  <c r="K84" i="1"/>
  <c r="K76" i="1"/>
  <c r="K68" i="1"/>
  <c r="K60" i="1"/>
  <c r="K52" i="1"/>
  <c r="K44" i="1"/>
  <c r="K36" i="1"/>
  <c r="B94" i="1"/>
  <c r="B86" i="1"/>
  <c r="B78" i="1"/>
  <c r="B70" i="1"/>
  <c r="B62" i="1"/>
  <c r="B54" i="1"/>
  <c r="B46" i="1"/>
  <c r="B38" i="1"/>
  <c r="B30" i="1"/>
  <c r="AI91" i="1"/>
  <c r="AI83" i="1"/>
  <c r="AI75" i="1"/>
  <c r="AI67" i="1"/>
  <c r="AI59" i="1"/>
  <c r="AI51" i="1"/>
  <c r="AI43" i="1"/>
  <c r="AI35" i="1"/>
  <c r="K91" i="1"/>
  <c r="K83" i="1"/>
  <c r="K75" i="1"/>
  <c r="K67" i="1"/>
  <c r="K59" i="1"/>
  <c r="K51" i="1"/>
  <c r="K43" i="1"/>
  <c r="K35" i="1"/>
  <c r="B93" i="1"/>
  <c r="B85" i="1"/>
  <c r="B77" i="1"/>
  <c r="B69" i="1"/>
  <c r="B61" i="1"/>
  <c r="B53" i="1"/>
  <c r="B45" i="1"/>
  <c r="B37" i="1"/>
  <c r="B29" i="1"/>
  <c r="AI90" i="1"/>
  <c r="AI82" i="1"/>
  <c r="AI74" i="1"/>
  <c r="AI66" i="1"/>
  <c r="AI58" i="1"/>
  <c r="AI50" i="1"/>
  <c r="AI42" i="1"/>
  <c r="AI34" i="1"/>
  <c r="AI97" i="1"/>
  <c r="AI89" i="1"/>
  <c r="AI81" i="1"/>
  <c r="AI73" i="1"/>
  <c r="AI65" i="1"/>
  <c r="AI57" i="1"/>
  <c r="AI49" i="1"/>
  <c r="AI41" i="1"/>
  <c r="AI33" i="1"/>
  <c r="B27" i="1"/>
  <c r="B26" i="1"/>
  <c r="AI28" i="1"/>
  <c r="B25" i="1"/>
  <c r="AI27" i="1"/>
  <c r="K28" i="1"/>
  <c r="B24" i="1"/>
  <c r="AI26" i="1"/>
  <c r="K27" i="1"/>
  <c r="AI25" i="1"/>
  <c r="AI24" i="1"/>
  <c r="K23" i="1"/>
  <c r="B23" i="1"/>
  <c r="AN65" i="1"/>
  <c r="AN67" i="1"/>
  <c r="AN70" i="1" l="1"/>
  <c r="AN52" i="1"/>
  <c r="AN56" i="1"/>
  <c r="AN69" i="1"/>
  <c r="AN30" i="1"/>
  <c r="AN54" i="1"/>
  <c r="AN57" i="1"/>
  <c r="AN49" i="1"/>
  <c r="AN60" i="1"/>
  <c r="AN59" i="1"/>
  <c r="AN64" i="1"/>
  <c r="AN50" i="1"/>
  <c r="AN81" i="1"/>
  <c r="AN72" i="1"/>
  <c r="AN71" i="1"/>
  <c r="AN62" i="1"/>
  <c r="AN74" i="1"/>
  <c r="AN76" i="1"/>
  <c r="AN68" i="1"/>
  <c r="AN51" i="1"/>
  <c r="AN58" i="1"/>
  <c r="AN53" i="1"/>
  <c r="AN66" i="1"/>
  <c r="AN61" i="1"/>
  <c r="AN63" i="1"/>
  <c r="AN48" i="1"/>
  <c r="AN47" i="1"/>
  <c r="AN41" i="1"/>
  <c r="AN55" i="1"/>
  <c r="AN46" i="1"/>
  <c r="AN43" i="1"/>
  <c r="AN45" i="1"/>
  <c r="AN39" i="1"/>
  <c r="AN42" i="1"/>
  <c r="AN38" i="1"/>
  <c r="AN24" i="1"/>
  <c r="AN37" i="1"/>
  <c r="AN35" i="1"/>
  <c r="AN26" i="1"/>
  <c r="AN32" i="1"/>
  <c r="AN44" i="1"/>
  <c r="AN23" i="1"/>
  <c r="AN33" i="1"/>
  <c r="AN36" i="1"/>
  <c r="AN25" i="1"/>
  <c r="AN27" i="1"/>
  <c r="AN31" i="1"/>
  <c r="AN28" i="1"/>
  <c r="AN29" i="1"/>
  <c r="AN40" i="1"/>
  <c r="AN34" i="1"/>
  <c r="AQ24" i="1" l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23" i="1"/>
  <c r="AP98" i="1" l="1"/>
  <c r="A109" i="1" s="1"/>
  <c r="AP100" i="1" l="1"/>
  <c r="H109" i="1" l="1"/>
  <c r="O109" i="1" l="1"/>
  <c r="S109" i="1"/>
</calcChain>
</file>

<file path=xl/sharedStrings.xml><?xml version="1.0" encoding="utf-8"?>
<sst xmlns="http://schemas.openxmlformats.org/spreadsheetml/2006/main" count="175" uniqueCount="166">
  <si>
    <t>BILL TO :</t>
  </si>
  <si>
    <t>SHIP TO :</t>
  </si>
  <si>
    <t>UNIT</t>
  </si>
  <si>
    <t>QTY</t>
  </si>
  <si>
    <t>TOTAL PRICE</t>
  </si>
  <si>
    <t>UNIT PRICE</t>
  </si>
  <si>
    <t>P.O. NUMBER / REF :</t>
  </si>
  <si>
    <t>CURRENCY :</t>
  </si>
  <si>
    <t>INVOICE NUMBER :</t>
  </si>
  <si>
    <t>ARTICLE NUMBER</t>
  </si>
  <si>
    <t>COMPANY NAME :</t>
  </si>
  <si>
    <t>ADDRESS :</t>
  </si>
  <si>
    <t>POST CODE :</t>
  </si>
  <si>
    <t>COUNTRY :</t>
  </si>
  <si>
    <t>CONTACT PERSON :</t>
  </si>
  <si>
    <t>TELEPHONE :</t>
  </si>
  <si>
    <t>INCOTERMS 2010 :</t>
  </si>
  <si>
    <t>SALES REP:</t>
  </si>
  <si>
    <t>SHIPPING DATE :</t>
  </si>
  <si>
    <t>SHIPPING METHOD :</t>
  </si>
  <si>
    <t>TOTAL :</t>
  </si>
  <si>
    <t>SHIPPING :</t>
  </si>
  <si>
    <t>G. TOTAL:</t>
  </si>
  <si>
    <t>REMARKS</t>
  </si>
  <si>
    <t>CABLE MARKING</t>
  </si>
  <si>
    <t>PRODUCT LABELLING</t>
  </si>
  <si>
    <t>PACKING</t>
  </si>
  <si>
    <t>SHIPPING MARKS</t>
  </si>
  <si>
    <t>OTHER REMARKS</t>
  </si>
  <si>
    <t>HS CODE</t>
  </si>
  <si>
    <t>Christian / Gam</t>
  </si>
  <si>
    <t>ARTICLE DESCRIPTION</t>
  </si>
  <si>
    <t>ORDER REF.</t>
  </si>
  <si>
    <t xml:space="preserve">PURCHASE ORDER </t>
  </si>
  <si>
    <t>PAY. TERMS / DATE :</t>
  </si>
  <si>
    <t>#</t>
  </si>
  <si>
    <t xml:space="preserve">days after shipment - payment due date: </t>
  </si>
  <si>
    <t>SX LC APC 0.9</t>
  </si>
  <si>
    <t>SX LC MM 0.9</t>
  </si>
  <si>
    <t>SX LC SM 0.9</t>
  </si>
  <si>
    <t>SX FC APC 0.9</t>
  </si>
  <si>
    <t>SX FC MM 0.9</t>
  </si>
  <si>
    <t>SX FC SM 0.9</t>
  </si>
  <si>
    <t>SX SC APC 0.9</t>
  </si>
  <si>
    <t>SX SC MM 0.9</t>
  </si>
  <si>
    <t>SX SC SM 0.9</t>
  </si>
  <si>
    <t>SX ST APC 0.9</t>
  </si>
  <si>
    <t>SX ST MM 0.9</t>
  </si>
  <si>
    <t>SX ST SM 0.9</t>
  </si>
  <si>
    <t>SX SM G652D 0.9</t>
  </si>
  <si>
    <t>SX SM G657.A1 0.9</t>
  </si>
  <si>
    <t>SX SM G657.A2 0.9</t>
  </si>
  <si>
    <t>SX SM G657.A1 2.0</t>
  </si>
  <si>
    <t>SX SM G657.A2 3.0</t>
  </si>
  <si>
    <t>SX SM G652D 2.0</t>
  </si>
  <si>
    <t>SX SM G652D 3.0</t>
  </si>
  <si>
    <t>DX SM G652D 2.0</t>
  </si>
  <si>
    <t>DX SM G652D 3.0</t>
  </si>
  <si>
    <t>SX SM G657.A1 3.0</t>
  </si>
  <si>
    <t>DX SM G657.A1 2.0</t>
  </si>
  <si>
    <t>DX SM G657.A1 3.0</t>
  </si>
  <si>
    <t>SX SM G657.A2 2.0</t>
  </si>
  <si>
    <t>DX SM G657.A2 2.0</t>
  </si>
  <si>
    <t>DX SM G657.A2 3.0</t>
  </si>
  <si>
    <t>SM Cable</t>
  </si>
  <si>
    <t>MM OM1 Cable</t>
  </si>
  <si>
    <t>SX MM OM1 0.9</t>
  </si>
  <si>
    <t>SX MM OM1 2.0</t>
  </si>
  <si>
    <t>SX MM OM1 3.0</t>
  </si>
  <si>
    <t>DX MM OM1 2.0</t>
  </si>
  <si>
    <t>DX MM OM1 3.0</t>
  </si>
  <si>
    <t>MM OM2 Cable</t>
  </si>
  <si>
    <t>MM OM3 Cable</t>
  </si>
  <si>
    <t>MM OM4 Cable</t>
  </si>
  <si>
    <t>MM OM5 Cable</t>
  </si>
  <si>
    <t>SX FC APC</t>
  </si>
  <si>
    <t>DX FC APC</t>
  </si>
  <si>
    <t>SX FC MM</t>
  </si>
  <si>
    <t>DX FC MM</t>
  </si>
  <si>
    <t>SX FC SM</t>
  </si>
  <si>
    <t>DX FC SM</t>
  </si>
  <si>
    <t>SX LC APC</t>
  </si>
  <si>
    <t>DX LC APC</t>
  </si>
  <si>
    <t>SX LC MM</t>
  </si>
  <si>
    <t>DX LC MM</t>
  </si>
  <si>
    <t>SX LC SM</t>
  </si>
  <si>
    <t>DX LC SM</t>
  </si>
  <si>
    <t>SX SC APC</t>
  </si>
  <si>
    <t>DX SC APC</t>
  </si>
  <si>
    <t>SX SC MM</t>
  </si>
  <si>
    <t>DX SC MM</t>
  </si>
  <si>
    <t>SX SC SM</t>
  </si>
  <si>
    <t>DX SC SM</t>
  </si>
  <si>
    <t>SX ST APC</t>
  </si>
  <si>
    <t>DX ST APC</t>
  </si>
  <si>
    <t>SX ST MM</t>
  </si>
  <si>
    <t>DX ST MM</t>
  </si>
  <si>
    <t>SX ST SM</t>
  </si>
  <si>
    <t>DX ST SM</t>
  </si>
  <si>
    <t>Betz &amp; Limbach Projektkabel GmbH</t>
  </si>
  <si>
    <t>Leimengrube 28, Öhringen</t>
  </si>
  <si>
    <t>Germany</t>
  </si>
  <si>
    <t>Mr. Kevin Betz</t>
  </si>
  <si>
    <t>+49 (0)7941 989220</t>
  </si>
  <si>
    <t>BC Fiber Germany GmbH</t>
  </si>
  <si>
    <t>SX MM OM3 3.0</t>
  </si>
  <si>
    <t>SX MM OM3 0.9</t>
  </si>
  <si>
    <t>SX MM OM3 2.0</t>
  </si>
  <si>
    <t>DX MM OM3 2.0</t>
  </si>
  <si>
    <t>DX MM OM3 3.0</t>
  </si>
  <si>
    <t>SX MM OM4 0.9</t>
  </si>
  <si>
    <t>SX MM OM4 2.0</t>
  </si>
  <si>
    <t>SX MM OM4 3.0</t>
  </si>
  <si>
    <t>DX MM OM4 2.0</t>
  </si>
  <si>
    <t>DX MM OM4 3.0</t>
  </si>
  <si>
    <t>SX MM OM5 0.9</t>
  </si>
  <si>
    <t>SX MM OM5 2.0</t>
  </si>
  <si>
    <t>SX MM OM5 3.0</t>
  </si>
  <si>
    <t>DX MM OM5 2.0</t>
  </si>
  <si>
    <t>DX MM OM5 3.0</t>
  </si>
  <si>
    <t>SX MM OM2 3.0</t>
  </si>
  <si>
    <t>SX MM OM2 0.9</t>
  </si>
  <si>
    <t>SX MM OM2 2.0</t>
  </si>
  <si>
    <t>DX MM OM2 2.0</t>
  </si>
  <si>
    <t>DX MM OM2 3.0</t>
  </si>
  <si>
    <t xml:space="preserve">Office Buying Price: </t>
  </si>
  <si>
    <t xml:space="preserve">Customer Buying Price: </t>
  </si>
  <si>
    <t>Profit / %</t>
  </si>
  <si>
    <t>SX LSH APC 0.9</t>
  </si>
  <si>
    <t>SX LSH APC</t>
  </si>
  <si>
    <t>DX LSH APC</t>
  </si>
  <si>
    <t>SX LSH SM 0.9</t>
  </si>
  <si>
    <t>SX LSH SM</t>
  </si>
  <si>
    <t>DX LSH SM</t>
  </si>
  <si>
    <t>DX LC APC (Uniboot)</t>
  </si>
  <si>
    <t>DX LC MM (Uniboot)</t>
  </si>
  <si>
    <t>DX LC SM (Uniboot)</t>
  </si>
  <si>
    <t>SM G657.A1 2.0mm OFNR</t>
  </si>
  <si>
    <t>OM3 2.0mm OFNR</t>
  </si>
  <si>
    <t>OM4 2.0mm OFNR</t>
  </si>
  <si>
    <t xml:space="preserve"> Round Cable </t>
  </si>
  <si>
    <t xml:space="preserve">Con A </t>
  </si>
  <si>
    <t>Con B</t>
  </si>
  <si>
    <t>Cable</t>
  </si>
  <si>
    <t>Extras</t>
  </si>
  <si>
    <t>100x LC-LC duplex, OM4, violett, 1,5m</t>
  </si>
  <si>
    <t>50x LC-LC duplex, OM4, violett, 2,0m</t>
  </si>
  <si>
    <t>PRECIOS AMC ELECTRONICA LATIGUILLOS FIBRA ÓPTICA  _  2024 Tte1</t>
  </si>
  <si>
    <t>Precios de Cables (x Mtr)</t>
  </si>
  <si>
    <t>+ Coste de transporte</t>
  </si>
  <si>
    <t>Precios en Euros</t>
  </si>
  <si>
    <t>Stock = envío en 2-3 días</t>
  </si>
  <si>
    <t>Producción Fábrica = 3-4 semanas</t>
  </si>
  <si>
    <t>Forma de Pago:</t>
  </si>
  <si>
    <t>la habitual con su empresa</t>
  </si>
  <si>
    <t>Plazos de entrega</t>
  </si>
  <si>
    <t>Stock de seguridad = inmediato o  24h</t>
  </si>
  <si>
    <t>Ejemplo:</t>
  </si>
  <si>
    <t>Precios de Conector + Conectorización</t>
  </si>
  <si>
    <t>Total Eur</t>
  </si>
  <si>
    <t>Conector + Conectorización</t>
  </si>
  <si>
    <r>
      <t xml:space="preserve"> - Diámetro: 0.9mm / </t>
    </r>
    <r>
      <rPr>
        <sz val="11"/>
        <color rgb="FFFF0000"/>
        <rFont val="Aptos Narrow"/>
        <family val="2"/>
      </rPr>
      <t>2.0mm</t>
    </r>
    <r>
      <rPr>
        <sz val="11"/>
        <color theme="8" tint="-0.499984740745262"/>
        <rFont val="Aptos Narrow"/>
        <family val="2"/>
      </rPr>
      <t xml:space="preserve"> / 3.0mm</t>
    </r>
  </si>
  <si>
    <t>PVP</t>
  </si>
  <si>
    <r>
      <t xml:space="preserve"> - Tipo: </t>
    </r>
    <r>
      <rPr>
        <sz val="11"/>
        <color rgb="FFFF0000"/>
        <rFont val="Aptos Narrow"/>
        <family val="2"/>
      </rPr>
      <t>G652D</t>
    </r>
    <r>
      <rPr>
        <sz val="11"/>
        <color theme="8" tint="-0.499984740745262"/>
        <rFont val="Aptos Narrow"/>
        <family val="2"/>
      </rPr>
      <t xml:space="preserve"> / G657.A1 /G657.A2 </t>
    </r>
  </si>
  <si>
    <t>x  Mtr</t>
  </si>
  <si>
    <t>Latiguillo LC/APC - SC/APC SX SM G652D 2.0mm LSZH - L: 1,0 Mtr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</si>
</sst>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[$$-409]#,##0.00"/>
    <numFmt numFmtId="165" formatCode="0.000"/>
    <numFmt numFmtId="166" formatCode="#,##0.000\ _€"/>
    <numFmt numFmtId="167" formatCode="0.0%"/>
    <numFmt numFmtId="168" formatCode="#,##0.00\ &quot;€&quot;"/>
    <numFmt numFmtId="169" formatCode="#,##0.000\ &quot;€&quot;"/>
    <numFmt numFmtId="170" formatCode="[$$-409]#,##0.000"/>
    <numFmt numFmtId="171" formatCode="_-[$€-2]\ * #,##0.000_-;\-[$€-2]\ * #,##0.000_-;_-[$€-2]\ * &quot;-&quot;???_-;_-@_-"/>
  </numFmts>
  <fonts count="3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2"/>
      <color theme="1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Aptos Narrow"/>
      <family val="2"/>
    </font>
    <font>
      <b/>
      <sz val="8"/>
      <color theme="1"/>
      <name val="Aptos Narrow"/>
      <family val="2"/>
    </font>
    <font>
      <sz val="8"/>
      <color theme="1"/>
      <name val="Aptos Narrow"/>
      <family val="2"/>
    </font>
    <font>
      <sz val="8"/>
      <name val="Aptos Narrow"/>
      <family val="2"/>
    </font>
    <font>
      <sz val="11"/>
      <name val="Aptos Narrow"/>
      <family val="2"/>
    </font>
    <font>
      <sz val="11"/>
      <color rgb="FFFF0000"/>
      <name val="Aptos Narrow"/>
      <family val="2"/>
    </font>
    <font>
      <sz val="10"/>
      <color theme="1"/>
      <name val="Aptos Narrow"/>
      <family val="2"/>
    </font>
    <font>
      <sz val="11"/>
      <color theme="8" tint="-0.499984740745262"/>
      <name val="Aptos Narrow"/>
      <family val="2"/>
    </font>
    <font>
      <sz val="8"/>
      <color theme="8" tint="-0.499984740745262"/>
      <name val="Aptos Narrow"/>
      <family val="2"/>
    </font>
    <font>
      <b/>
      <sz val="11"/>
      <color theme="8" tint="-0.499984740745262"/>
      <name val="Aptos Narrow"/>
      <family val="2"/>
    </font>
    <font>
      <b/>
      <sz val="8"/>
      <color theme="8" tint="-0.499984740745262"/>
      <name val="Aptos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Border="1" applyAlignment="1" applyProtection="1">
      <alignment horizontal="right" vertical="center" indent="1"/>
    </xf>
    <xf numFmtId="0" fontId="13" fillId="2" borderId="2" xfId="0" applyFont="1" applyFill="1" applyBorder="1" applyAlignment="1">
      <alignment horizontal="center" vertical="center"/>
    </xf>
    <xf numFmtId="0" fontId="11" fillId="0" borderId="0" xfId="0" applyFont="1"/>
    <xf numFmtId="0" fontId="6" fillId="0" borderId="0" xfId="0" applyFont="1"/>
    <xf numFmtId="0" fontId="15" fillId="0" borderId="0" xfId="0" applyFont="1"/>
    <xf numFmtId="0" fontId="5" fillId="0" borderId="10" xfId="0" applyFont="1" applyBorder="1"/>
    <xf numFmtId="0" fontId="5" fillId="0" borderId="11" xfId="0" applyFont="1" applyBorder="1"/>
    <xf numFmtId="0" fontId="11" fillId="0" borderId="11" xfId="0" applyFont="1" applyBorder="1"/>
    <xf numFmtId="0" fontId="4" fillId="0" borderId="11" xfId="0" applyFont="1" applyBorder="1" applyAlignment="1">
      <alignment vertical="center"/>
    </xf>
    <xf numFmtId="0" fontId="5" fillId="0" borderId="12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7" xfId="0" applyFont="1" applyBorder="1"/>
    <xf numFmtId="0" fontId="4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/>
    <xf numFmtId="0" fontId="13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17" fillId="0" borderId="0" xfId="0" applyFont="1" applyAlignment="1">
      <alignment horizontal="left" indent="1"/>
    </xf>
    <xf numFmtId="16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20" fillId="0" borderId="0" xfId="0" applyFont="1" applyAlignment="1">
      <alignment horizontal="left" indent="1"/>
    </xf>
    <xf numFmtId="169" fontId="21" fillId="0" borderId="0" xfId="4" applyNumberFormat="1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168" fontId="20" fillId="0" borderId="0" xfId="0" applyNumberFormat="1" applyFont="1"/>
    <xf numFmtId="0" fontId="20" fillId="0" borderId="0" xfId="0" applyFont="1" applyAlignment="1">
      <alignment horizontal="right"/>
    </xf>
    <xf numFmtId="169" fontId="25" fillId="0" borderId="0" xfId="0" applyNumberFormat="1" applyFont="1"/>
    <xf numFmtId="168" fontId="24" fillId="0" borderId="0" xfId="0" applyNumberFormat="1" applyFont="1"/>
    <xf numFmtId="171" fontId="24" fillId="0" borderId="0" xfId="0" applyNumberFormat="1" applyFont="1"/>
    <xf numFmtId="169" fontId="24" fillId="0" borderId="0" xfId="0" applyNumberFormat="1" applyFont="1"/>
    <xf numFmtId="0" fontId="26" fillId="0" borderId="0" xfId="0" applyFont="1" applyAlignment="1">
      <alignment vertical="center"/>
    </xf>
    <xf numFmtId="9" fontId="20" fillId="0" borderId="0" xfId="0" applyNumberFormat="1" applyFont="1" applyAlignment="1">
      <alignment horizontal="left" indent="1"/>
    </xf>
    <xf numFmtId="168" fontId="25" fillId="0" borderId="0" xfId="0" applyNumberFormat="1" applyFont="1" applyAlignment="1">
      <alignment horizontal="left" indent="1"/>
    </xf>
    <xf numFmtId="170" fontId="20" fillId="0" borderId="0" xfId="0" applyNumberFormat="1" applyFont="1"/>
    <xf numFmtId="168" fontId="24" fillId="0" borderId="0" xfId="0" applyNumberFormat="1" applyFont="1" applyAlignment="1">
      <alignment horizontal="left" indent="1"/>
    </xf>
    <xf numFmtId="9" fontId="20" fillId="0" borderId="0" xfId="0" applyNumberFormat="1" applyFont="1"/>
    <xf numFmtId="169" fontId="22" fillId="0" borderId="0" xfId="4" applyNumberFormat="1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4" fontId="22" fillId="0" borderId="0" xfId="4" applyNumberFormat="1" applyFont="1" applyFill="1" applyAlignment="1">
      <alignment horizontal="center" vertical="center"/>
    </xf>
    <xf numFmtId="4" fontId="23" fillId="0" borderId="0" xfId="4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7" fontId="5" fillId="0" borderId="2" xfId="4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 inden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4" fontId="22" fillId="0" borderId="0" xfId="4" applyNumberFormat="1" applyFont="1" applyFill="1" applyAlignment="1" applyProtection="1">
      <alignment horizontal="center" vertical="center"/>
      <protection hidden="1"/>
    </xf>
    <xf numFmtId="169" fontId="22" fillId="0" borderId="0" xfId="4" applyNumberFormat="1" applyFont="1" applyFill="1" applyAlignment="1" applyProtection="1">
      <alignment horizontal="center" vertical="center"/>
      <protection hidden="1"/>
    </xf>
    <xf numFmtId="4" fontId="23" fillId="0" borderId="0" xfId="4" applyNumberFormat="1" applyFont="1" applyFill="1" applyAlignment="1" applyProtection="1">
      <alignment horizontal="center" vertical="center"/>
      <protection hidden="1"/>
    </xf>
    <xf numFmtId="169" fontId="20" fillId="0" borderId="0" xfId="0" applyNumberFormat="1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wrapText="1"/>
      <protection hidden="1"/>
    </xf>
    <xf numFmtId="166" fontId="20" fillId="0" borderId="0" xfId="0" applyNumberFormat="1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4" fontId="28" fillId="0" borderId="0" xfId="4" applyNumberFormat="1" applyFont="1" applyFill="1" applyAlignment="1" applyProtection="1">
      <alignment horizontal="center" vertical="center"/>
      <protection hidden="1"/>
    </xf>
    <xf numFmtId="169" fontId="28" fillId="0" borderId="0" xfId="4" applyNumberFormat="1" applyFont="1" applyFill="1" applyAlignment="1" applyProtection="1">
      <alignment horizontal="center" vertical="center"/>
      <protection hidden="1"/>
    </xf>
    <xf numFmtId="4" fontId="27" fillId="0" borderId="0" xfId="0" applyNumberFormat="1" applyFont="1" applyAlignment="1" applyProtection="1">
      <alignment horizontal="center"/>
      <protection hidden="1"/>
    </xf>
    <xf numFmtId="169" fontId="21" fillId="0" borderId="0" xfId="4" applyNumberFormat="1" applyFont="1" applyFill="1" applyAlignment="1" applyProtection="1">
      <alignment horizontal="center" vertical="center"/>
      <protection hidden="1"/>
    </xf>
    <xf numFmtId="0" fontId="27" fillId="4" borderId="2" xfId="0" applyFont="1" applyFill="1" applyBorder="1" applyAlignment="1" applyProtection="1">
      <alignment horizontal="center" vertical="center"/>
      <protection hidden="1"/>
    </xf>
    <xf numFmtId="0" fontId="29" fillId="4" borderId="2" xfId="0" applyFont="1" applyFill="1" applyBorder="1" applyAlignment="1" applyProtection="1">
      <alignment vertical="center"/>
      <protection hidden="1"/>
    </xf>
    <xf numFmtId="4" fontId="29" fillId="4" borderId="2" xfId="0" applyNumberFormat="1" applyFont="1" applyFill="1" applyBorder="1" applyAlignment="1" applyProtection="1">
      <alignment horizontal="center" vertical="center"/>
      <protection hidden="1"/>
    </xf>
    <xf numFmtId="169" fontId="30" fillId="0" borderId="0" xfId="4" applyNumberFormat="1" applyFont="1" applyFill="1" applyAlignment="1" applyProtection="1">
      <alignment horizontal="center" vertical="center"/>
      <protection hidden="1"/>
    </xf>
    <xf numFmtId="0" fontId="29" fillId="4" borderId="2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27" fillId="6" borderId="2" xfId="0" applyFont="1" applyFill="1" applyBorder="1" applyProtection="1">
      <protection hidden="1"/>
    </xf>
    <xf numFmtId="4" fontId="20" fillId="0" borderId="2" xfId="2" applyNumberFormat="1" applyFont="1" applyFill="1" applyBorder="1" applyAlignment="1" applyProtection="1">
      <alignment horizontal="center" vertical="center"/>
      <protection hidden="1"/>
    </xf>
    <xf numFmtId="166" fontId="25" fillId="7" borderId="2" xfId="0" applyNumberFormat="1" applyFont="1" applyFill="1" applyBorder="1" applyAlignment="1" applyProtection="1">
      <alignment horizontal="left"/>
      <protection hidden="1"/>
    </xf>
    <xf numFmtId="4" fontId="25" fillId="7" borderId="2" xfId="0" applyNumberFormat="1" applyFont="1" applyFill="1" applyBorder="1" applyAlignment="1" applyProtection="1">
      <alignment horizontal="center"/>
      <protection hidden="1"/>
    </xf>
    <xf numFmtId="0" fontId="29" fillId="0" borderId="2" xfId="0" applyFont="1" applyBorder="1" applyAlignment="1" applyProtection="1">
      <alignment horizontal="left" vertical="center"/>
      <protection hidden="1"/>
    </xf>
    <xf numFmtId="0" fontId="27" fillId="0" borderId="2" xfId="0" applyFont="1" applyBorder="1" applyAlignment="1" applyProtection="1">
      <alignment horizontal="center"/>
      <protection hidden="1"/>
    </xf>
    <xf numFmtId="166" fontId="27" fillId="0" borderId="0" xfId="0" applyNumberFormat="1" applyFont="1" applyAlignment="1" applyProtection="1">
      <alignment horizontal="center"/>
      <protection hidden="1"/>
    </xf>
    <xf numFmtId="0" fontId="29" fillId="4" borderId="1" xfId="0" applyFont="1" applyFill="1" applyBorder="1" applyAlignment="1" applyProtection="1">
      <alignment horizontal="center" vertical="center"/>
      <protection hidden="1"/>
    </xf>
    <xf numFmtId="0" fontId="29" fillId="4" borderId="2" xfId="0" applyFont="1" applyFill="1" applyBorder="1" applyAlignment="1" applyProtection="1">
      <alignment horizontal="center" vertical="top"/>
      <protection hidden="1"/>
    </xf>
    <xf numFmtId="171" fontId="20" fillId="0" borderId="0" xfId="0" applyNumberFormat="1" applyFont="1" applyProtection="1">
      <protection hidden="1"/>
    </xf>
    <xf numFmtId="0" fontId="27" fillId="4" borderId="2" xfId="0" applyFont="1" applyFill="1" applyBorder="1" applyAlignment="1" applyProtection="1">
      <alignment vertical="center"/>
      <protection hidden="1"/>
    </xf>
    <xf numFmtId="4" fontId="27" fillId="4" borderId="2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Protection="1">
      <protection hidden="1"/>
    </xf>
    <xf numFmtId="0" fontId="27" fillId="3" borderId="2" xfId="0" applyFont="1" applyFill="1" applyBorder="1" applyProtection="1">
      <protection hidden="1"/>
    </xf>
    <xf numFmtId="0" fontId="27" fillId="0" borderId="0" xfId="0" quotePrefix="1" applyFont="1" applyProtection="1">
      <protection hidden="1"/>
    </xf>
    <xf numFmtId="4" fontId="29" fillId="4" borderId="2" xfId="0" applyNumberFormat="1" applyFont="1" applyFill="1" applyBorder="1" applyAlignment="1" applyProtection="1">
      <alignment vertical="center"/>
      <protection hidden="1"/>
    </xf>
    <xf numFmtId="4" fontId="27" fillId="4" borderId="2" xfId="0" applyNumberFormat="1" applyFont="1" applyFill="1" applyBorder="1" applyAlignment="1" applyProtection="1">
      <alignment horizontal="center" vertical="center"/>
      <protection hidden="1"/>
    </xf>
    <xf numFmtId="2" fontId="25" fillId="7" borderId="2" xfId="0" applyNumberFormat="1" applyFont="1" applyFill="1" applyBorder="1" applyAlignment="1" applyProtection="1">
      <alignment horizontal="center"/>
      <protection locked="0"/>
    </xf>
    <xf numFmtId="2" fontId="25" fillId="7" borderId="2" xfId="0" applyNumberFormat="1" applyFont="1" applyFill="1" applyBorder="1" applyAlignment="1" applyProtection="1">
      <alignment horizontal="center" wrapText="1"/>
      <protection locked="0"/>
    </xf>
    <xf numFmtId="2" fontId="27" fillId="0" borderId="2" xfId="0" applyNumberFormat="1" applyFont="1" applyBorder="1" applyAlignment="1" applyProtection="1">
      <alignment horizontal="center"/>
      <protection locked="0"/>
    </xf>
    <xf numFmtId="2" fontId="29" fillId="8" borderId="2" xfId="0" applyNumberFormat="1" applyFont="1" applyFill="1" applyBorder="1" applyAlignment="1" applyProtection="1">
      <alignment horizontal="center"/>
      <protection locked="0"/>
    </xf>
  </cellXfs>
  <cellStyles count="5">
    <cellStyle name="Hipervínculo" xfId="1" builtinId="8"/>
    <cellStyle name="Millares" xfId="2" builtinId="3"/>
    <cellStyle name="Normal" xfId="0" builtinId="0"/>
    <cellStyle name="Normal 3" xfId="3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75EB91"/>
      <color rgb="FFD6FCF0"/>
      <color rgb="FFF686D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62807</xdr:colOff>
      <xdr:row>0</xdr:row>
      <xdr:rowOff>52739</xdr:rowOff>
    </xdr:from>
    <xdr:to>
      <xdr:col>11</xdr:col>
      <xdr:colOff>123825</xdr:colOff>
      <xdr:row>4</xdr:row>
      <xdr:rowOff>193339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07" y="52739"/>
          <a:ext cx="2680393" cy="109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670560</xdr:colOff>
      <xdr:row>0</xdr:row>
      <xdr:rowOff>30480</xdr:rowOff>
    </xdr:from>
    <xdr:to>
      <xdr:col>13</xdr:col>
      <xdr:colOff>640080</xdr:colOff>
      <xdr:row>2</xdr:row>
      <xdr:rowOff>148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FD5BC5-40D2-EE74-99E1-A7859BE54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8780" y="30480"/>
          <a:ext cx="1363980" cy="75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10"/>
  <sheetViews>
    <sheetView topLeftCell="A84" zoomScaleNormal="100" zoomScaleSheetLayoutView="100" zoomScalePageLayoutView="40" workbookViewId="0">
      <selection activeCell="E60" sqref="E60:J60"/>
    </sheetView>
  </sheetViews>
  <sheetFormatPr baseColWidth="10" defaultColWidth="7.21875" defaultRowHeight="18.75" customHeight="1" x14ac:dyDescent="0.3"/>
  <cols>
    <col min="1" max="22" width="3.5546875" style="1" customWidth="1"/>
    <col min="23" max="24" width="3.5546875" style="7" customWidth="1"/>
    <col min="25" max="46" width="3.5546875" style="1" customWidth="1"/>
    <col min="47" max="47" width="7.21875" style="1"/>
    <col min="48" max="48" width="13.77734375" style="1" bestFit="1" customWidth="1"/>
    <col min="49" max="16384" width="7.21875" style="1"/>
  </cols>
  <sheetData>
    <row r="1" spans="1:45" ht="18.75" customHeight="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8.75" customHeight="1" x14ac:dyDescent="0.3">
      <c r="A2" s="1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6"/>
    </row>
    <row r="3" spans="1:45" ht="18.75" customHeight="1" x14ac:dyDescent="0.3">
      <c r="A3" s="15"/>
      <c r="AG3" s="2"/>
      <c r="AH3" s="2"/>
      <c r="AI3" s="2"/>
      <c r="AJ3" s="2"/>
      <c r="AK3" s="2"/>
      <c r="AL3" s="2"/>
      <c r="AM3" s="2"/>
      <c r="AN3" s="2"/>
      <c r="AO3" s="2"/>
      <c r="AP3" s="2"/>
      <c r="AQ3" s="5"/>
      <c r="AR3" s="5"/>
      <c r="AS3" s="16"/>
    </row>
    <row r="4" spans="1:45" ht="18.75" customHeight="1" x14ac:dyDescent="0.3">
      <c r="A4" s="15"/>
      <c r="AS4" s="16"/>
    </row>
    <row r="5" spans="1:45" ht="18.75" customHeight="1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  <c r="M5" s="19"/>
      <c r="N5" s="19"/>
      <c r="O5" s="82" t="s">
        <v>33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20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21"/>
    </row>
    <row r="6" spans="1:45" ht="18.75" customHeight="1" x14ac:dyDescent="0.3"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4"/>
    </row>
    <row r="7" spans="1:45" ht="11.25" customHeight="1" x14ac:dyDescent="0.3">
      <c r="W7" s="1"/>
      <c r="X7" s="1"/>
    </row>
    <row r="8" spans="1:45" s="8" customFormat="1" ht="18.75" customHeight="1" x14ac:dyDescent="0.35">
      <c r="A8" s="92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23"/>
      <c r="X8" s="92" t="s">
        <v>1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9" spans="1:45" ht="11.25" customHeight="1" x14ac:dyDescent="0.3"/>
    <row r="10" spans="1:45" ht="18.75" customHeight="1" x14ac:dyDescent="0.3">
      <c r="A10" s="66" t="s">
        <v>10</v>
      </c>
      <c r="B10" s="66"/>
      <c r="C10" s="66"/>
      <c r="D10" s="66"/>
      <c r="E10" s="66"/>
      <c r="F10" s="66"/>
      <c r="G10" s="75" t="s">
        <v>104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4"/>
      <c r="X10" s="66" t="s">
        <v>10</v>
      </c>
      <c r="Y10" s="66"/>
      <c r="Z10" s="66"/>
      <c r="AA10" s="66"/>
      <c r="AB10" s="66"/>
      <c r="AC10" s="66"/>
      <c r="AD10" s="76" t="s">
        <v>99</v>
      </c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8"/>
    </row>
    <row r="11" spans="1:45" ht="18.75" customHeight="1" x14ac:dyDescent="0.3">
      <c r="A11" s="66" t="s">
        <v>11</v>
      </c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24"/>
      <c r="X11" s="66" t="s">
        <v>11</v>
      </c>
      <c r="Y11" s="66"/>
      <c r="Z11" s="66"/>
      <c r="AA11" s="66"/>
      <c r="AB11" s="66"/>
      <c r="AC11" s="66"/>
      <c r="AD11" s="79" t="s">
        <v>100</v>
      </c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1"/>
    </row>
    <row r="12" spans="1:45" ht="18.75" customHeight="1" x14ac:dyDescent="0.3">
      <c r="A12" s="66" t="s">
        <v>12</v>
      </c>
      <c r="B12" s="66"/>
      <c r="C12" s="66"/>
      <c r="D12" s="66"/>
      <c r="E12" s="66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24"/>
      <c r="X12" s="66" t="s">
        <v>12</v>
      </c>
      <c r="Y12" s="66"/>
      <c r="Z12" s="66"/>
      <c r="AA12" s="66"/>
      <c r="AB12" s="66"/>
      <c r="AC12" s="66"/>
      <c r="AD12" s="79">
        <v>74613</v>
      </c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1"/>
    </row>
    <row r="13" spans="1:45" ht="18.75" customHeight="1" x14ac:dyDescent="0.3">
      <c r="A13" s="66" t="s">
        <v>13</v>
      </c>
      <c r="B13" s="66"/>
      <c r="C13" s="66"/>
      <c r="D13" s="66"/>
      <c r="E13" s="66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24"/>
      <c r="X13" s="66" t="s">
        <v>13</v>
      </c>
      <c r="Y13" s="66"/>
      <c r="Z13" s="66"/>
      <c r="AA13" s="66"/>
      <c r="AB13" s="66"/>
      <c r="AC13" s="66"/>
      <c r="AD13" s="79" t="s">
        <v>101</v>
      </c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1"/>
    </row>
    <row r="14" spans="1:45" ht="18.75" customHeight="1" x14ac:dyDescent="0.3">
      <c r="A14" s="66" t="s">
        <v>14</v>
      </c>
      <c r="B14" s="66"/>
      <c r="C14" s="66"/>
      <c r="D14" s="66"/>
      <c r="E14" s="66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24"/>
      <c r="X14" s="66" t="s">
        <v>14</v>
      </c>
      <c r="Y14" s="66"/>
      <c r="Z14" s="66"/>
      <c r="AA14" s="66"/>
      <c r="AB14" s="66"/>
      <c r="AC14" s="66"/>
      <c r="AD14" s="79" t="s">
        <v>102</v>
      </c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1"/>
    </row>
    <row r="15" spans="1:45" ht="18.75" customHeight="1" x14ac:dyDescent="0.3">
      <c r="A15" s="66" t="s">
        <v>15</v>
      </c>
      <c r="B15" s="66"/>
      <c r="C15" s="66"/>
      <c r="D15" s="66"/>
      <c r="E15" s="66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24"/>
      <c r="X15" s="66" t="s">
        <v>15</v>
      </c>
      <c r="Y15" s="66"/>
      <c r="Z15" s="66"/>
      <c r="AA15" s="66"/>
      <c r="AB15" s="66"/>
      <c r="AC15" s="66"/>
      <c r="AD15" s="79" t="s">
        <v>103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</row>
    <row r="16" spans="1:45" ht="11.25" customHeight="1" x14ac:dyDescent="0.3">
      <c r="A16" s="27"/>
      <c r="B16" s="27"/>
      <c r="C16" s="27"/>
      <c r="D16" s="27"/>
      <c r="E16" s="27"/>
      <c r="F16" s="27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25"/>
      <c r="X16" s="28"/>
      <c r="Y16" s="27"/>
      <c r="Z16" s="27"/>
      <c r="AA16" s="27"/>
      <c r="AB16" s="27"/>
      <c r="AC16" s="27"/>
    </row>
    <row r="17" spans="1:45" ht="18.75" customHeight="1" x14ac:dyDescent="0.3">
      <c r="A17" s="66" t="s">
        <v>8</v>
      </c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26"/>
      <c r="X17" s="66" t="s">
        <v>18</v>
      </c>
      <c r="Y17" s="66"/>
      <c r="Z17" s="66"/>
      <c r="AA17" s="66"/>
      <c r="AB17" s="66"/>
      <c r="AC17" s="66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1:45" ht="18.75" customHeight="1" x14ac:dyDescent="0.3">
      <c r="A18" s="66" t="s">
        <v>6</v>
      </c>
      <c r="B18" s="66"/>
      <c r="C18" s="66"/>
      <c r="D18" s="66"/>
      <c r="E18" s="66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26"/>
      <c r="X18" s="66" t="s">
        <v>19</v>
      </c>
      <c r="Y18" s="66"/>
      <c r="Z18" s="66"/>
      <c r="AA18" s="66"/>
      <c r="AB18" s="66"/>
      <c r="AC18" s="66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1:45" ht="18.75" customHeight="1" x14ac:dyDescent="0.3">
      <c r="A19" s="66" t="s">
        <v>34</v>
      </c>
      <c r="B19" s="66"/>
      <c r="C19" s="66"/>
      <c r="D19" s="66"/>
      <c r="E19" s="66"/>
      <c r="F19" s="66"/>
      <c r="G19" s="67">
        <v>90</v>
      </c>
      <c r="H19" s="67"/>
      <c r="I19" s="67"/>
      <c r="J19" s="83" t="s">
        <v>36</v>
      </c>
      <c r="K19" s="84"/>
      <c r="L19" s="84"/>
      <c r="M19" s="84"/>
      <c r="N19" s="84"/>
      <c r="O19" s="84"/>
      <c r="P19" s="84"/>
      <c r="Q19" s="84"/>
      <c r="R19" s="85"/>
      <c r="S19" s="86"/>
      <c r="T19" s="87"/>
      <c r="U19" s="87"/>
      <c r="V19" s="88"/>
      <c r="W19" s="26"/>
      <c r="X19" s="66" t="s">
        <v>16</v>
      </c>
      <c r="Y19" s="66"/>
      <c r="Z19" s="66"/>
      <c r="AA19" s="66"/>
      <c r="AB19" s="66"/>
      <c r="AC19" s="66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1:45" ht="18.75" customHeight="1" x14ac:dyDescent="0.3">
      <c r="A20" s="66" t="s">
        <v>7</v>
      </c>
      <c r="B20" s="66"/>
      <c r="C20" s="66"/>
      <c r="D20" s="66"/>
      <c r="E20" s="66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26"/>
      <c r="X20" s="66" t="s">
        <v>17</v>
      </c>
      <c r="Y20" s="66"/>
      <c r="Z20" s="66"/>
      <c r="AA20" s="66"/>
      <c r="AB20" s="66"/>
      <c r="AC20" s="66"/>
      <c r="AD20" s="53"/>
      <c r="AE20" s="53"/>
      <c r="AF20" s="53"/>
      <c r="AG20" s="53"/>
      <c r="AH20" s="53"/>
      <c r="AI20" s="53" t="s">
        <v>30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1:45" ht="11.25" customHeight="1" x14ac:dyDescent="0.3"/>
    <row r="22" spans="1:45" s="9" customFormat="1" ht="18.75" customHeight="1" x14ac:dyDescent="0.3">
      <c r="A22" s="22" t="s">
        <v>35</v>
      </c>
      <c r="B22" s="89" t="s">
        <v>29</v>
      </c>
      <c r="C22" s="90"/>
      <c r="D22" s="91"/>
      <c r="E22" s="89" t="s">
        <v>9</v>
      </c>
      <c r="F22" s="90"/>
      <c r="G22" s="90"/>
      <c r="H22" s="90"/>
      <c r="I22" s="90"/>
      <c r="J22" s="91"/>
      <c r="K22" s="89" t="s">
        <v>31</v>
      </c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1"/>
      <c r="AE22" s="89" t="s">
        <v>32</v>
      </c>
      <c r="AF22" s="90"/>
      <c r="AG22" s="90"/>
      <c r="AH22" s="91"/>
      <c r="AI22" s="89" t="s">
        <v>2</v>
      </c>
      <c r="AJ22" s="91"/>
      <c r="AK22" s="89" t="s">
        <v>3</v>
      </c>
      <c r="AL22" s="90"/>
      <c r="AM22" s="91"/>
      <c r="AN22" s="89" t="s">
        <v>5</v>
      </c>
      <c r="AO22" s="90"/>
      <c r="AP22" s="91"/>
      <c r="AQ22" s="89" t="s">
        <v>4</v>
      </c>
      <c r="AR22" s="90"/>
      <c r="AS22" s="91"/>
    </row>
    <row r="23" spans="1:45" ht="30" customHeight="1" x14ac:dyDescent="0.3">
      <c r="A23" s="6">
        <v>1</v>
      </c>
      <c r="B23" s="69" t="e">
        <f>VLOOKUP(E23,#REF!,20,FALSE)</f>
        <v>#REF!</v>
      </c>
      <c r="C23" s="69"/>
      <c r="D23" s="69"/>
      <c r="E23" s="73" t="e">
        <f>#REF!</f>
        <v>#REF!</v>
      </c>
      <c r="F23" s="73"/>
      <c r="G23" s="73"/>
      <c r="H23" s="73"/>
      <c r="I23" s="73"/>
      <c r="J23" s="73"/>
      <c r="K23" s="74" t="e">
        <f>VLOOKUP(E23,#REF!,3,FALSE)</f>
        <v>#REF!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68" t="e">
        <f>#REF!</f>
        <v>#REF!</v>
      </c>
      <c r="AF23" s="68"/>
      <c r="AG23" s="68"/>
      <c r="AH23" s="68"/>
      <c r="AI23" s="69" t="e">
        <f>VLOOKUP(E23,#REF!,19,FALSE)</f>
        <v>#REF!</v>
      </c>
      <c r="AJ23" s="69"/>
      <c r="AK23" s="70" t="e">
        <f>#REF!</f>
        <v>#REF!</v>
      </c>
      <c r="AL23" s="70"/>
      <c r="AM23" s="70"/>
      <c r="AN23" s="71" t="e">
        <f>ROUND(VLOOKUP(E23,#REF!,14,FALSE), 3)</f>
        <v>#REF!</v>
      </c>
      <c r="AO23" s="71"/>
      <c r="AP23" s="71"/>
      <c r="AQ23" s="72" t="e">
        <f>AK23*AN23</f>
        <v>#REF!</v>
      </c>
      <c r="AR23" s="72"/>
      <c r="AS23" s="72"/>
    </row>
    <row r="24" spans="1:45" ht="30" customHeight="1" x14ac:dyDescent="0.3">
      <c r="A24" s="6">
        <v>2</v>
      </c>
      <c r="B24" s="69" t="e">
        <f>VLOOKUP(E24,#REF!,20,FALSE)</f>
        <v>#REF!</v>
      </c>
      <c r="C24" s="69"/>
      <c r="D24" s="69"/>
      <c r="E24" s="73" t="e">
        <f>#REF!</f>
        <v>#REF!</v>
      </c>
      <c r="F24" s="73"/>
      <c r="G24" s="73"/>
      <c r="H24" s="73"/>
      <c r="I24" s="73"/>
      <c r="J24" s="73"/>
      <c r="K24" s="74" t="e">
        <f>VLOOKUP(E24,#REF!,3,FALSE)</f>
        <v>#REF!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68" t="e">
        <f>#REF!</f>
        <v>#REF!</v>
      </c>
      <c r="AF24" s="68"/>
      <c r="AG24" s="68"/>
      <c r="AH24" s="68"/>
      <c r="AI24" s="69" t="e">
        <f>VLOOKUP(E24,#REF!,19,FALSE)</f>
        <v>#REF!</v>
      </c>
      <c r="AJ24" s="69"/>
      <c r="AK24" s="70" t="e">
        <f>#REF!</f>
        <v>#REF!</v>
      </c>
      <c r="AL24" s="70"/>
      <c r="AM24" s="70"/>
      <c r="AN24" s="71" t="e">
        <f>ROUND(VLOOKUP(E24,#REF!,14,FALSE), 3)</f>
        <v>#REF!</v>
      </c>
      <c r="AO24" s="71"/>
      <c r="AP24" s="71"/>
      <c r="AQ24" s="72" t="e">
        <f t="shared" ref="AQ24:AQ87" si="0">AK24*AN24</f>
        <v>#REF!</v>
      </c>
      <c r="AR24" s="72"/>
      <c r="AS24" s="72"/>
    </row>
    <row r="25" spans="1:45" ht="30" customHeight="1" x14ac:dyDescent="0.3">
      <c r="A25" s="6">
        <v>3</v>
      </c>
      <c r="B25" s="69" t="e">
        <f>VLOOKUP(E25,#REF!,20,FALSE)</f>
        <v>#REF!</v>
      </c>
      <c r="C25" s="69"/>
      <c r="D25" s="69"/>
      <c r="E25" s="73" t="e">
        <f>#REF!</f>
        <v>#REF!</v>
      </c>
      <c r="F25" s="73"/>
      <c r="G25" s="73"/>
      <c r="H25" s="73"/>
      <c r="I25" s="73"/>
      <c r="J25" s="73"/>
      <c r="K25" s="74" t="e">
        <f>VLOOKUP(E25,#REF!,3,FALSE)</f>
        <v>#REF!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68" t="e">
        <f>#REF!</f>
        <v>#REF!</v>
      </c>
      <c r="AF25" s="68"/>
      <c r="AG25" s="68"/>
      <c r="AH25" s="68"/>
      <c r="AI25" s="69" t="e">
        <f>VLOOKUP(E25,#REF!,19,FALSE)</f>
        <v>#REF!</v>
      </c>
      <c r="AJ25" s="69"/>
      <c r="AK25" s="70" t="e">
        <f>#REF!</f>
        <v>#REF!</v>
      </c>
      <c r="AL25" s="70"/>
      <c r="AM25" s="70"/>
      <c r="AN25" s="71" t="e">
        <f>ROUND(VLOOKUP(E25,#REF!,14,FALSE), 3)</f>
        <v>#REF!</v>
      </c>
      <c r="AO25" s="71"/>
      <c r="AP25" s="71"/>
      <c r="AQ25" s="72" t="e">
        <f t="shared" si="0"/>
        <v>#REF!</v>
      </c>
      <c r="AR25" s="72"/>
      <c r="AS25" s="72"/>
    </row>
    <row r="26" spans="1:45" ht="30" customHeight="1" x14ac:dyDescent="0.3">
      <c r="A26" s="6">
        <v>4</v>
      </c>
      <c r="B26" s="69" t="e">
        <f>VLOOKUP(E26,#REF!,20,FALSE)</f>
        <v>#REF!</v>
      </c>
      <c r="C26" s="69"/>
      <c r="D26" s="69"/>
      <c r="E26" s="73" t="e">
        <f>#REF!</f>
        <v>#REF!</v>
      </c>
      <c r="F26" s="73"/>
      <c r="G26" s="73"/>
      <c r="H26" s="73"/>
      <c r="I26" s="73"/>
      <c r="J26" s="73"/>
      <c r="K26" s="74" t="e">
        <f>VLOOKUP(E26,#REF!,3,FALSE)</f>
        <v>#REF!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68" t="e">
        <f>#REF!</f>
        <v>#REF!</v>
      </c>
      <c r="AF26" s="68"/>
      <c r="AG26" s="68"/>
      <c r="AH26" s="68"/>
      <c r="AI26" s="69" t="e">
        <f>VLOOKUP(E26,#REF!,19,FALSE)</f>
        <v>#REF!</v>
      </c>
      <c r="AJ26" s="69"/>
      <c r="AK26" s="70" t="e">
        <f>#REF!</f>
        <v>#REF!</v>
      </c>
      <c r="AL26" s="70"/>
      <c r="AM26" s="70"/>
      <c r="AN26" s="71" t="e">
        <f>ROUND(VLOOKUP(E26,#REF!,14,FALSE), 3)</f>
        <v>#REF!</v>
      </c>
      <c r="AO26" s="71"/>
      <c r="AP26" s="71"/>
      <c r="AQ26" s="72" t="e">
        <f t="shared" si="0"/>
        <v>#REF!</v>
      </c>
      <c r="AR26" s="72"/>
      <c r="AS26" s="72"/>
    </row>
    <row r="27" spans="1:45" ht="30" customHeight="1" x14ac:dyDescent="0.3">
      <c r="A27" s="6">
        <v>5</v>
      </c>
      <c r="B27" s="69" t="e">
        <f>VLOOKUP(E27,#REF!,20,FALSE)</f>
        <v>#REF!</v>
      </c>
      <c r="C27" s="69"/>
      <c r="D27" s="69"/>
      <c r="E27" s="73" t="e">
        <f>#REF!</f>
        <v>#REF!</v>
      </c>
      <c r="F27" s="73"/>
      <c r="G27" s="73"/>
      <c r="H27" s="73"/>
      <c r="I27" s="73"/>
      <c r="J27" s="73"/>
      <c r="K27" s="74" t="e">
        <f>VLOOKUP(E27,#REF!,3,FALSE)</f>
        <v>#REF!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68" t="e">
        <f>#REF!</f>
        <v>#REF!</v>
      </c>
      <c r="AF27" s="68"/>
      <c r="AG27" s="68"/>
      <c r="AH27" s="68"/>
      <c r="AI27" s="69" t="e">
        <f>VLOOKUP(E27,#REF!,19,FALSE)</f>
        <v>#REF!</v>
      </c>
      <c r="AJ27" s="69"/>
      <c r="AK27" s="70" t="e">
        <f>#REF!</f>
        <v>#REF!</v>
      </c>
      <c r="AL27" s="70"/>
      <c r="AM27" s="70"/>
      <c r="AN27" s="71" t="e">
        <f>ROUND(VLOOKUP(E27,#REF!,14,FALSE), 3)</f>
        <v>#REF!</v>
      </c>
      <c r="AO27" s="71"/>
      <c r="AP27" s="71"/>
      <c r="AQ27" s="72" t="e">
        <f t="shared" si="0"/>
        <v>#REF!</v>
      </c>
      <c r="AR27" s="72"/>
      <c r="AS27" s="72"/>
    </row>
    <row r="28" spans="1:45" ht="30" customHeight="1" x14ac:dyDescent="0.3">
      <c r="A28" s="6">
        <v>6</v>
      </c>
      <c r="B28" s="69" t="e">
        <f>VLOOKUP(E28,#REF!,20,FALSE)</f>
        <v>#REF!</v>
      </c>
      <c r="C28" s="69"/>
      <c r="D28" s="69"/>
      <c r="E28" s="73" t="e">
        <f>#REF!</f>
        <v>#REF!</v>
      </c>
      <c r="F28" s="73"/>
      <c r="G28" s="73"/>
      <c r="H28" s="73"/>
      <c r="I28" s="73"/>
      <c r="J28" s="73"/>
      <c r="K28" s="74" t="e">
        <f>VLOOKUP(E28,#REF!,3,FALSE)</f>
        <v>#REF!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68" t="e">
        <f>#REF!</f>
        <v>#REF!</v>
      </c>
      <c r="AF28" s="68"/>
      <c r="AG28" s="68"/>
      <c r="AH28" s="68"/>
      <c r="AI28" s="69" t="e">
        <f>VLOOKUP(E28,#REF!,19,FALSE)</f>
        <v>#REF!</v>
      </c>
      <c r="AJ28" s="69"/>
      <c r="AK28" s="70" t="e">
        <f>#REF!</f>
        <v>#REF!</v>
      </c>
      <c r="AL28" s="70"/>
      <c r="AM28" s="70"/>
      <c r="AN28" s="71" t="e">
        <f>ROUND(VLOOKUP(E28,#REF!,14,FALSE), 3)</f>
        <v>#REF!</v>
      </c>
      <c r="AO28" s="71"/>
      <c r="AP28" s="71"/>
      <c r="AQ28" s="72" t="e">
        <f t="shared" si="0"/>
        <v>#REF!</v>
      </c>
      <c r="AR28" s="72"/>
      <c r="AS28" s="72"/>
    </row>
    <row r="29" spans="1:45" ht="30" customHeight="1" x14ac:dyDescent="0.3">
      <c r="A29" s="6">
        <v>7</v>
      </c>
      <c r="B29" s="69" t="e">
        <f>VLOOKUP(E29,#REF!,20,FALSE)</f>
        <v>#REF!</v>
      </c>
      <c r="C29" s="69"/>
      <c r="D29" s="69"/>
      <c r="E29" s="73" t="e">
        <f>#REF!</f>
        <v>#REF!</v>
      </c>
      <c r="F29" s="73"/>
      <c r="G29" s="73"/>
      <c r="H29" s="73"/>
      <c r="I29" s="73"/>
      <c r="J29" s="73"/>
      <c r="K29" s="74" t="e">
        <f>VLOOKUP(E29,#REF!,3,FALSE)</f>
        <v>#REF!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68" t="e">
        <f>#REF!</f>
        <v>#REF!</v>
      </c>
      <c r="AF29" s="68"/>
      <c r="AG29" s="68"/>
      <c r="AH29" s="68"/>
      <c r="AI29" s="69" t="e">
        <f>VLOOKUP(E29,#REF!,19,FALSE)</f>
        <v>#REF!</v>
      </c>
      <c r="AJ29" s="69"/>
      <c r="AK29" s="70" t="e">
        <f>#REF!</f>
        <v>#REF!</v>
      </c>
      <c r="AL29" s="70"/>
      <c r="AM29" s="70"/>
      <c r="AN29" s="71" t="e">
        <f>ROUND(VLOOKUP(E29,#REF!,14,FALSE), 3)</f>
        <v>#REF!</v>
      </c>
      <c r="AO29" s="71"/>
      <c r="AP29" s="71"/>
      <c r="AQ29" s="72" t="e">
        <f t="shared" si="0"/>
        <v>#REF!</v>
      </c>
      <c r="AR29" s="72"/>
      <c r="AS29" s="72"/>
    </row>
    <row r="30" spans="1:45" ht="30" customHeight="1" x14ac:dyDescent="0.3">
      <c r="A30" s="6">
        <v>8</v>
      </c>
      <c r="B30" s="69" t="e">
        <f>VLOOKUP(E30,#REF!,20,FALSE)</f>
        <v>#REF!</v>
      </c>
      <c r="C30" s="69"/>
      <c r="D30" s="69"/>
      <c r="E30" s="73" t="e">
        <f>#REF!</f>
        <v>#REF!</v>
      </c>
      <c r="F30" s="73"/>
      <c r="G30" s="73"/>
      <c r="H30" s="73"/>
      <c r="I30" s="73"/>
      <c r="J30" s="73"/>
      <c r="K30" s="74" t="e">
        <f>VLOOKUP(E30,#REF!,3,FALSE)</f>
        <v>#REF!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68" t="e">
        <f>#REF!</f>
        <v>#REF!</v>
      </c>
      <c r="AF30" s="68"/>
      <c r="AG30" s="68"/>
      <c r="AH30" s="68"/>
      <c r="AI30" s="69" t="e">
        <f>VLOOKUP(E30,#REF!,19,FALSE)</f>
        <v>#REF!</v>
      </c>
      <c r="AJ30" s="69"/>
      <c r="AK30" s="70" t="e">
        <f>#REF!</f>
        <v>#REF!</v>
      </c>
      <c r="AL30" s="70"/>
      <c r="AM30" s="70"/>
      <c r="AN30" s="71" t="e">
        <f>ROUND(VLOOKUP(E30,#REF!,14,FALSE), 3)</f>
        <v>#REF!</v>
      </c>
      <c r="AO30" s="71"/>
      <c r="AP30" s="71"/>
      <c r="AQ30" s="72" t="e">
        <f t="shared" si="0"/>
        <v>#REF!</v>
      </c>
      <c r="AR30" s="72"/>
      <c r="AS30" s="72"/>
    </row>
    <row r="31" spans="1:45" ht="30" customHeight="1" x14ac:dyDescent="0.3">
      <c r="A31" s="6">
        <v>9</v>
      </c>
      <c r="B31" s="69" t="e">
        <f>VLOOKUP(E31,#REF!,20,FALSE)</f>
        <v>#REF!</v>
      </c>
      <c r="C31" s="69"/>
      <c r="D31" s="69"/>
      <c r="E31" s="73" t="e">
        <f>#REF!</f>
        <v>#REF!</v>
      </c>
      <c r="F31" s="73"/>
      <c r="G31" s="73"/>
      <c r="H31" s="73"/>
      <c r="I31" s="73"/>
      <c r="J31" s="73"/>
      <c r="K31" s="74" t="e">
        <f>VLOOKUP(E31,#REF!,3,FALSE)</f>
        <v>#REF!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68" t="e">
        <f>#REF!</f>
        <v>#REF!</v>
      </c>
      <c r="AF31" s="68"/>
      <c r="AG31" s="68"/>
      <c r="AH31" s="68"/>
      <c r="AI31" s="69" t="e">
        <f>VLOOKUP(E31,#REF!,19,FALSE)</f>
        <v>#REF!</v>
      </c>
      <c r="AJ31" s="69"/>
      <c r="AK31" s="70" t="e">
        <f>#REF!</f>
        <v>#REF!</v>
      </c>
      <c r="AL31" s="70"/>
      <c r="AM31" s="70"/>
      <c r="AN31" s="71" t="e">
        <f>ROUND(VLOOKUP(E31,#REF!,14,FALSE), 3)</f>
        <v>#REF!</v>
      </c>
      <c r="AO31" s="71"/>
      <c r="AP31" s="71"/>
      <c r="AQ31" s="72" t="e">
        <f t="shared" si="0"/>
        <v>#REF!</v>
      </c>
      <c r="AR31" s="72"/>
      <c r="AS31" s="72"/>
    </row>
    <row r="32" spans="1:45" ht="30" customHeight="1" x14ac:dyDescent="0.3">
      <c r="A32" s="6">
        <v>10</v>
      </c>
      <c r="B32" s="69" t="e">
        <f>VLOOKUP(E32,#REF!,20,FALSE)</f>
        <v>#REF!</v>
      </c>
      <c r="C32" s="69"/>
      <c r="D32" s="69"/>
      <c r="E32" s="73" t="e">
        <f>#REF!</f>
        <v>#REF!</v>
      </c>
      <c r="F32" s="73"/>
      <c r="G32" s="73"/>
      <c r="H32" s="73"/>
      <c r="I32" s="73"/>
      <c r="J32" s="73"/>
      <c r="K32" s="74" t="e">
        <f>VLOOKUP(E32,#REF!,3,FALSE)</f>
        <v>#REF!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68" t="e">
        <f>#REF!</f>
        <v>#REF!</v>
      </c>
      <c r="AF32" s="68"/>
      <c r="AG32" s="68"/>
      <c r="AH32" s="68"/>
      <c r="AI32" s="69" t="e">
        <f>VLOOKUP(E32,#REF!,19,FALSE)</f>
        <v>#REF!</v>
      </c>
      <c r="AJ32" s="69"/>
      <c r="AK32" s="70" t="e">
        <f>#REF!</f>
        <v>#REF!</v>
      </c>
      <c r="AL32" s="70"/>
      <c r="AM32" s="70"/>
      <c r="AN32" s="71" t="e">
        <f>ROUND(VLOOKUP(E32,#REF!,14,FALSE), 3)</f>
        <v>#REF!</v>
      </c>
      <c r="AO32" s="71"/>
      <c r="AP32" s="71"/>
      <c r="AQ32" s="72" t="e">
        <f t="shared" si="0"/>
        <v>#REF!</v>
      </c>
      <c r="AR32" s="72"/>
      <c r="AS32" s="72"/>
    </row>
    <row r="33" spans="1:45" ht="30" customHeight="1" x14ac:dyDescent="0.3">
      <c r="A33" s="6">
        <v>11</v>
      </c>
      <c r="B33" s="69" t="e">
        <f>VLOOKUP(E33,#REF!,20,FALSE)</f>
        <v>#REF!</v>
      </c>
      <c r="C33" s="69"/>
      <c r="D33" s="69"/>
      <c r="E33" s="73" t="e">
        <f>#REF!</f>
        <v>#REF!</v>
      </c>
      <c r="F33" s="73"/>
      <c r="G33" s="73"/>
      <c r="H33" s="73"/>
      <c r="I33" s="73"/>
      <c r="J33" s="73"/>
      <c r="K33" s="74" t="e">
        <f>VLOOKUP(E33,#REF!,3,FALSE)</f>
        <v>#REF!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68" t="e">
        <f>#REF!</f>
        <v>#REF!</v>
      </c>
      <c r="AF33" s="68"/>
      <c r="AG33" s="68"/>
      <c r="AH33" s="68"/>
      <c r="AI33" s="69" t="e">
        <f>VLOOKUP(E33,#REF!,19,FALSE)</f>
        <v>#REF!</v>
      </c>
      <c r="AJ33" s="69"/>
      <c r="AK33" s="70" t="e">
        <f>#REF!</f>
        <v>#REF!</v>
      </c>
      <c r="AL33" s="70"/>
      <c r="AM33" s="70"/>
      <c r="AN33" s="71" t="e">
        <f>ROUND(VLOOKUP(E33,#REF!,14,FALSE), 3)</f>
        <v>#REF!</v>
      </c>
      <c r="AO33" s="71"/>
      <c r="AP33" s="71"/>
      <c r="AQ33" s="72" t="e">
        <f t="shared" si="0"/>
        <v>#REF!</v>
      </c>
      <c r="AR33" s="72"/>
      <c r="AS33" s="72"/>
    </row>
    <row r="34" spans="1:45" ht="30" customHeight="1" x14ac:dyDescent="0.3">
      <c r="A34" s="6">
        <v>12</v>
      </c>
      <c r="B34" s="69" t="e">
        <f>VLOOKUP(E34,#REF!,20,FALSE)</f>
        <v>#REF!</v>
      </c>
      <c r="C34" s="69"/>
      <c r="D34" s="69"/>
      <c r="E34" s="73" t="e">
        <f>#REF!</f>
        <v>#REF!</v>
      </c>
      <c r="F34" s="73"/>
      <c r="G34" s="73"/>
      <c r="H34" s="73"/>
      <c r="I34" s="73"/>
      <c r="J34" s="73"/>
      <c r="K34" s="74" t="e">
        <f>VLOOKUP(E34,#REF!,3,FALSE)</f>
        <v>#REF!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68" t="e">
        <f>#REF!</f>
        <v>#REF!</v>
      </c>
      <c r="AF34" s="68"/>
      <c r="AG34" s="68"/>
      <c r="AH34" s="68"/>
      <c r="AI34" s="69" t="e">
        <f>VLOOKUP(E34,#REF!,19,FALSE)</f>
        <v>#REF!</v>
      </c>
      <c r="AJ34" s="69"/>
      <c r="AK34" s="70" t="e">
        <f>#REF!</f>
        <v>#REF!</v>
      </c>
      <c r="AL34" s="70"/>
      <c r="AM34" s="70"/>
      <c r="AN34" s="71" t="e">
        <f>ROUND(VLOOKUP(E34,#REF!,14,FALSE), 3)</f>
        <v>#REF!</v>
      </c>
      <c r="AO34" s="71"/>
      <c r="AP34" s="71"/>
      <c r="AQ34" s="72" t="e">
        <f t="shared" si="0"/>
        <v>#REF!</v>
      </c>
      <c r="AR34" s="72"/>
      <c r="AS34" s="72"/>
    </row>
    <row r="35" spans="1:45" ht="30" customHeight="1" x14ac:dyDescent="0.3">
      <c r="A35" s="6">
        <v>13</v>
      </c>
      <c r="B35" s="69" t="e">
        <f>VLOOKUP(E35,#REF!,20,FALSE)</f>
        <v>#REF!</v>
      </c>
      <c r="C35" s="69"/>
      <c r="D35" s="69"/>
      <c r="E35" s="73" t="e">
        <f>#REF!</f>
        <v>#REF!</v>
      </c>
      <c r="F35" s="73"/>
      <c r="G35" s="73"/>
      <c r="H35" s="73"/>
      <c r="I35" s="73"/>
      <c r="J35" s="73"/>
      <c r="K35" s="74" t="e">
        <f>VLOOKUP(E35,#REF!,3,FALSE)</f>
        <v>#REF!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68" t="e">
        <f>#REF!</f>
        <v>#REF!</v>
      </c>
      <c r="AF35" s="68"/>
      <c r="AG35" s="68"/>
      <c r="AH35" s="68"/>
      <c r="AI35" s="69" t="e">
        <f>VLOOKUP(E35,#REF!,19,FALSE)</f>
        <v>#REF!</v>
      </c>
      <c r="AJ35" s="69"/>
      <c r="AK35" s="70" t="e">
        <f>#REF!</f>
        <v>#REF!</v>
      </c>
      <c r="AL35" s="70"/>
      <c r="AM35" s="70"/>
      <c r="AN35" s="71" t="e">
        <f>ROUND(VLOOKUP(E35,#REF!,14,FALSE), 3)</f>
        <v>#REF!</v>
      </c>
      <c r="AO35" s="71"/>
      <c r="AP35" s="71"/>
      <c r="AQ35" s="72" t="e">
        <f t="shared" si="0"/>
        <v>#REF!</v>
      </c>
      <c r="AR35" s="72"/>
      <c r="AS35" s="72"/>
    </row>
    <row r="36" spans="1:45" ht="30" customHeight="1" x14ac:dyDescent="0.3">
      <c r="A36" s="6">
        <v>14</v>
      </c>
      <c r="B36" s="69" t="e">
        <f>VLOOKUP(E36,#REF!,20,FALSE)</f>
        <v>#REF!</v>
      </c>
      <c r="C36" s="69"/>
      <c r="D36" s="69"/>
      <c r="E36" s="73" t="e">
        <f>#REF!</f>
        <v>#REF!</v>
      </c>
      <c r="F36" s="73"/>
      <c r="G36" s="73"/>
      <c r="H36" s="73"/>
      <c r="I36" s="73"/>
      <c r="J36" s="73"/>
      <c r="K36" s="68" t="e">
        <f>VLOOKUP(E36,#REF!,3,FALSE)</f>
        <v>#REF!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 t="e">
        <f>#REF!</f>
        <v>#REF!</v>
      </c>
      <c r="AF36" s="68"/>
      <c r="AG36" s="68"/>
      <c r="AH36" s="68"/>
      <c r="AI36" s="69" t="e">
        <f>VLOOKUP(E36,#REF!,19,FALSE)</f>
        <v>#REF!</v>
      </c>
      <c r="AJ36" s="69"/>
      <c r="AK36" s="70" t="e">
        <f>#REF!</f>
        <v>#REF!</v>
      </c>
      <c r="AL36" s="70"/>
      <c r="AM36" s="70"/>
      <c r="AN36" s="71" t="e">
        <f>ROUND(VLOOKUP(E36,#REF!,14,FALSE), 3)</f>
        <v>#REF!</v>
      </c>
      <c r="AO36" s="71"/>
      <c r="AP36" s="71"/>
      <c r="AQ36" s="72" t="e">
        <f t="shared" si="0"/>
        <v>#REF!</v>
      </c>
      <c r="AR36" s="72"/>
      <c r="AS36" s="72"/>
    </row>
    <row r="37" spans="1:45" ht="30" customHeight="1" x14ac:dyDescent="0.3">
      <c r="A37" s="6">
        <v>15</v>
      </c>
      <c r="B37" s="69" t="e">
        <f>VLOOKUP(E37,#REF!,20,FALSE)</f>
        <v>#REF!</v>
      </c>
      <c r="C37" s="69"/>
      <c r="D37" s="69"/>
      <c r="E37" s="73" t="e">
        <f>#REF!</f>
        <v>#REF!</v>
      </c>
      <c r="F37" s="73"/>
      <c r="G37" s="73"/>
      <c r="H37" s="73"/>
      <c r="I37" s="73"/>
      <c r="J37" s="73"/>
      <c r="K37" s="68" t="e">
        <f>VLOOKUP(E37,#REF!,3,FALSE)</f>
        <v>#REF!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 t="e">
        <f>#REF!</f>
        <v>#REF!</v>
      </c>
      <c r="AF37" s="68"/>
      <c r="AG37" s="68"/>
      <c r="AH37" s="68"/>
      <c r="AI37" s="69" t="e">
        <f>VLOOKUP(E37,#REF!,19,FALSE)</f>
        <v>#REF!</v>
      </c>
      <c r="AJ37" s="69"/>
      <c r="AK37" s="70" t="e">
        <f>#REF!</f>
        <v>#REF!</v>
      </c>
      <c r="AL37" s="70"/>
      <c r="AM37" s="70"/>
      <c r="AN37" s="71" t="e">
        <f>ROUND(VLOOKUP(E37,#REF!,14,FALSE), 3)</f>
        <v>#REF!</v>
      </c>
      <c r="AO37" s="71"/>
      <c r="AP37" s="71"/>
      <c r="AQ37" s="72" t="e">
        <f t="shared" si="0"/>
        <v>#REF!</v>
      </c>
      <c r="AR37" s="72"/>
      <c r="AS37" s="72"/>
    </row>
    <row r="38" spans="1:45" ht="30" customHeight="1" x14ac:dyDescent="0.3">
      <c r="A38" s="6">
        <v>16</v>
      </c>
      <c r="B38" s="69" t="e">
        <f>VLOOKUP(E38,#REF!,20,FALSE)</f>
        <v>#REF!</v>
      </c>
      <c r="C38" s="69"/>
      <c r="D38" s="69"/>
      <c r="E38" s="73" t="e">
        <f>#REF!</f>
        <v>#REF!</v>
      </c>
      <c r="F38" s="73"/>
      <c r="G38" s="73"/>
      <c r="H38" s="73"/>
      <c r="I38" s="73"/>
      <c r="J38" s="73"/>
      <c r="K38" s="68" t="e">
        <f>VLOOKUP(E38,#REF!,3,FALSE)</f>
        <v>#REF!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 t="e">
        <f>#REF!</f>
        <v>#REF!</v>
      </c>
      <c r="AF38" s="68"/>
      <c r="AG38" s="68"/>
      <c r="AH38" s="68"/>
      <c r="AI38" s="69" t="e">
        <f>VLOOKUP(E38,#REF!,19,FALSE)</f>
        <v>#REF!</v>
      </c>
      <c r="AJ38" s="69"/>
      <c r="AK38" s="70" t="e">
        <f>#REF!</f>
        <v>#REF!</v>
      </c>
      <c r="AL38" s="70"/>
      <c r="AM38" s="70"/>
      <c r="AN38" s="71" t="e">
        <f>ROUND(VLOOKUP(E38,#REF!,14,FALSE), 3)</f>
        <v>#REF!</v>
      </c>
      <c r="AO38" s="71"/>
      <c r="AP38" s="71"/>
      <c r="AQ38" s="72" t="e">
        <f t="shared" si="0"/>
        <v>#REF!</v>
      </c>
      <c r="AR38" s="72"/>
      <c r="AS38" s="72"/>
    </row>
    <row r="39" spans="1:45" ht="30" customHeight="1" x14ac:dyDescent="0.3">
      <c r="A39" s="6">
        <v>17</v>
      </c>
      <c r="B39" s="69" t="e">
        <f>VLOOKUP(E39,#REF!,20,FALSE)</f>
        <v>#REF!</v>
      </c>
      <c r="C39" s="69"/>
      <c r="D39" s="69"/>
      <c r="E39" s="73" t="e">
        <f>#REF!</f>
        <v>#REF!</v>
      </c>
      <c r="F39" s="73"/>
      <c r="G39" s="73"/>
      <c r="H39" s="73"/>
      <c r="I39" s="73"/>
      <c r="J39" s="73"/>
      <c r="K39" s="68" t="e">
        <f>VLOOKUP(E39,#REF!,3,FALSE)</f>
        <v>#REF!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 t="e">
        <f>#REF!</f>
        <v>#REF!</v>
      </c>
      <c r="AF39" s="68"/>
      <c r="AG39" s="68"/>
      <c r="AH39" s="68"/>
      <c r="AI39" s="69" t="e">
        <f>VLOOKUP(E39,#REF!,19,FALSE)</f>
        <v>#REF!</v>
      </c>
      <c r="AJ39" s="69"/>
      <c r="AK39" s="70" t="e">
        <f>#REF!</f>
        <v>#REF!</v>
      </c>
      <c r="AL39" s="70"/>
      <c r="AM39" s="70"/>
      <c r="AN39" s="71" t="e">
        <f>ROUND(VLOOKUP(E39,#REF!,14,FALSE), 3)</f>
        <v>#REF!</v>
      </c>
      <c r="AO39" s="71"/>
      <c r="AP39" s="71"/>
      <c r="AQ39" s="72" t="e">
        <f t="shared" si="0"/>
        <v>#REF!</v>
      </c>
      <c r="AR39" s="72"/>
      <c r="AS39" s="72"/>
    </row>
    <row r="40" spans="1:45" ht="30" customHeight="1" x14ac:dyDescent="0.3">
      <c r="A40" s="6">
        <v>18</v>
      </c>
      <c r="B40" s="69" t="e">
        <f>VLOOKUP(E40,#REF!,20,FALSE)</f>
        <v>#REF!</v>
      </c>
      <c r="C40" s="69"/>
      <c r="D40" s="69"/>
      <c r="E40" s="73" t="e">
        <f>#REF!</f>
        <v>#REF!</v>
      </c>
      <c r="F40" s="73"/>
      <c r="G40" s="73"/>
      <c r="H40" s="73"/>
      <c r="I40" s="73"/>
      <c r="J40" s="73"/>
      <c r="K40" s="68" t="e">
        <f>VLOOKUP(E40,#REF!,3,FALSE)</f>
        <v>#REF!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 t="e">
        <f>#REF!</f>
        <v>#REF!</v>
      </c>
      <c r="AF40" s="68"/>
      <c r="AG40" s="68"/>
      <c r="AH40" s="68"/>
      <c r="AI40" s="69" t="e">
        <f>VLOOKUP(E40,#REF!,19,FALSE)</f>
        <v>#REF!</v>
      </c>
      <c r="AJ40" s="69"/>
      <c r="AK40" s="70" t="e">
        <f>#REF!</f>
        <v>#REF!</v>
      </c>
      <c r="AL40" s="70"/>
      <c r="AM40" s="70"/>
      <c r="AN40" s="71" t="e">
        <f>ROUND(VLOOKUP(E40,#REF!,14,FALSE), 3)</f>
        <v>#REF!</v>
      </c>
      <c r="AO40" s="71"/>
      <c r="AP40" s="71"/>
      <c r="AQ40" s="72" t="e">
        <f t="shared" si="0"/>
        <v>#REF!</v>
      </c>
      <c r="AR40" s="72"/>
      <c r="AS40" s="72"/>
    </row>
    <row r="41" spans="1:45" ht="30" customHeight="1" x14ac:dyDescent="0.3">
      <c r="A41" s="6">
        <v>19</v>
      </c>
      <c r="B41" s="69" t="e">
        <f>VLOOKUP(E41,#REF!,20,FALSE)</f>
        <v>#REF!</v>
      </c>
      <c r="C41" s="69"/>
      <c r="D41" s="69"/>
      <c r="E41" s="73" t="e">
        <f>#REF!</f>
        <v>#REF!</v>
      </c>
      <c r="F41" s="73"/>
      <c r="G41" s="73"/>
      <c r="H41" s="73"/>
      <c r="I41" s="73"/>
      <c r="J41" s="73"/>
      <c r="K41" s="68" t="e">
        <f>VLOOKUP(E41,#REF!,3,FALSE)</f>
        <v>#REF!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 t="e">
        <f>#REF!</f>
        <v>#REF!</v>
      </c>
      <c r="AF41" s="68"/>
      <c r="AG41" s="68"/>
      <c r="AH41" s="68"/>
      <c r="AI41" s="69" t="e">
        <f>VLOOKUP(E41,#REF!,19,FALSE)</f>
        <v>#REF!</v>
      </c>
      <c r="AJ41" s="69"/>
      <c r="AK41" s="70" t="e">
        <f>#REF!</f>
        <v>#REF!</v>
      </c>
      <c r="AL41" s="70"/>
      <c r="AM41" s="70"/>
      <c r="AN41" s="71" t="e">
        <f>ROUND(VLOOKUP(E41,#REF!,14,FALSE), 3)</f>
        <v>#REF!</v>
      </c>
      <c r="AO41" s="71"/>
      <c r="AP41" s="71"/>
      <c r="AQ41" s="72" t="e">
        <f t="shared" si="0"/>
        <v>#REF!</v>
      </c>
      <c r="AR41" s="72"/>
      <c r="AS41" s="72"/>
    </row>
    <row r="42" spans="1:45" ht="30" customHeight="1" x14ac:dyDescent="0.3">
      <c r="A42" s="6">
        <v>20</v>
      </c>
      <c r="B42" s="69" t="e">
        <f>VLOOKUP(E42,#REF!,20,FALSE)</f>
        <v>#REF!</v>
      </c>
      <c r="C42" s="69"/>
      <c r="D42" s="69"/>
      <c r="E42" s="73" t="e">
        <f>#REF!</f>
        <v>#REF!</v>
      </c>
      <c r="F42" s="73"/>
      <c r="G42" s="73"/>
      <c r="H42" s="73"/>
      <c r="I42" s="73"/>
      <c r="J42" s="73"/>
      <c r="K42" s="68" t="e">
        <f>VLOOKUP(E42,#REF!,3,FALSE)</f>
        <v>#REF!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 t="e">
        <f>#REF!</f>
        <v>#REF!</v>
      </c>
      <c r="AF42" s="68"/>
      <c r="AG42" s="68"/>
      <c r="AH42" s="68"/>
      <c r="AI42" s="69" t="e">
        <f>VLOOKUP(E42,#REF!,19,FALSE)</f>
        <v>#REF!</v>
      </c>
      <c r="AJ42" s="69"/>
      <c r="AK42" s="70" t="e">
        <f>#REF!</f>
        <v>#REF!</v>
      </c>
      <c r="AL42" s="70"/>
      <c r="AM42" s="70"/>
      <c r="AN42" s="71" t="e">
        <f>ROUND(VLOOKUP(E42,#REF!,14,FALSE), 3)</f>
        <v>#REF!</v>
      </c>
      <c r="AO42" s="71"/>
      <c r="AP42" s="71"/>
      <c r="AQ42" s="72" t="e">
        <f t="shared" si="0"/>
        <v>#REF!</v>
      </c>
      <c r="AR42" s="72"/>
      <c r="AS42" s="72"/>
    </row>
    <row r="43" spans="1:45" ht="30" customHeight="1" x14ac:dyDescent="0.3">
      <c r="A43" s="6">
        <v>21</v>
      </c>
      <c r="B43" s="69" t="e">
        <f>VLOOKUP(E43,#REF!,20,FALSE)</f>
        <v>#REF!</v>
      </c>
      <c r="C43" s="69"/>
      <c r="D43" s="69"/>
      <c r="E43" s="73" t="e">
        <f>#REF!</f>
        <v>#REF!</v>
      </c>
      <c r="F43" s="73"/>
      <c r="G43" s="73"/>
      <c r="H43" s="73"/>
      <c r="I43" s="73"/>
      <c r="J43" s="73"/>
      <c r="K43" s="68" t="e">
        <f>VLOOKUP(E43,#REF!,3,FALSE)</f>
        <v>#REF!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 t="e">
        <f>#REF!</f>
        <v>#REF!</v>
      </c>
      <c r="AF43" s="68"/>
      <c r="AG43" s="68"/>
      <c r="AH43" s="68"/>
      <c r="AI43" s="69" t="e">
        <f>VLOOKUP(E43,#REF!,19,FALSE)</f>
        <v>#REF!</v>
      </c>
      <c r="AJ43" s="69"/>
      <c r="AK43" s="70" t="e">
        <f>#REF!</f>
        <v>#REF!</v>
      </c>
      <c r="AL43" s="70"/>
      <c r="AM43" s="70"/>
      <c r="AN43" s="71" t="e">
        <f>ROUND(VLOOKUP(E43,#REF!,14,FALSE), 3)</f>
        <v>#REF!</v>
      </c>
      <c r="AO43" s="71"/>
      <c r="AP43" s="71"/>
      <c r="AQ43" s="72" t="e">
        <f t="shared" si="0"/>
        <v>#REF!</v>
      </c>
      <c r="AR43" s="72"/>
      <c r="AS43" s="72"/>
    </row>
    <row r="44" spans="1:45" ht="30" customHeight="1" x14ac:dyDescent="0.3">
      <c r="A44" s="6">
        <v>22</v>
      </c>
      <c r="B44" s="69" t="e">
        <f>VLOOKUP(E44,#REF!,20,FALSE)</f>
        <v>#REF!</v>
      </c>
      <c r="C44" s="69"/>
      <c r="D44" s="69"/>
      <c r="E44" s="73" t="e">
        <f>#REF!</f>
        <v>#REF!</v>
      </c>
      <c r="F44" s="73"/>
      <c r="G44" s="73"/>
      <c r="H44" s="73"/>
      <c r="I44" s="73"/>
      <c r="J44" s="73"/>
      <c r="K44" s="68" t="e">
        <f>VLOOKUP(E44,#REF!,3,FALSE)</f>
        <v>#REF!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 t="e">
        <f>#REF!</f>
        <v>#REF!</v>
      </c>
      <c r="AF44" s="68"/>
      <c r="AG44" s="68"/>
      <c r="AH44" s="68"/>
      <c r="AI44" s="69" t="e">
        <f>VLOOKUP(E44,#REF!,19,FALSE)</f>
        <v>#REF!</v>
      </c>
      <c r="AJ44" s="69"/>
      <c r="AK44" s="70" t="e">
        <f>#REF!</f>
        <v>#REF!</v>
      </c>
      <c r="AL44" s="70"/>
      <c r="AM44" s="70"/>
      <c r="AN44" s="71" t="e">
        <f>ROUND(VLOOKUP(E44,#REF!,14,FALSE), 3)</f>
        <v>#REF!</v>
      </c>
      <c r="AO44" s="71"/>
      <c r="AP44" s="71"/>
      <c r="AQ44" s="72" t="e">
        <f t="shared" si="0"/>
        <v>#REF!</v>
      </c>
      <c r="AR44" s="72"/>
      <c r="AS44" s="72"/>
    </row>
    <row r="45" spans="1:45" ht="30" customHeight="1" x14ac:dyDescent="0.3">
      <c r="A45" s="6">
        <v>23</v>
      </c>
      <c r="B45" s="69" t="e">
        <f>VLOOKUP(E45,#REF!,20,FALSE)</f>
        <v>#REF!</v>
      </c>
      <c r="C45" s="69"/>
      <c r="D45" s="69"/>
      <c r="E45" s="73" t="e">
        <f>#REF!</f>
        <v>#REF!</v>
      </c>
      <c r="F45" s="73"/>
      <c r="G45" s="73"/>
      <c r="H45" s="73"/>
      <c r="I45" s="73"/>
      <c r="J45" s="73"/>
      <c r="K45" s="68" t="e">
        <f>VLOOKUP(E45,#REF!,3,FALSE)</f>
        <v>#REF!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 t="e">
        <f>#REF!</f>
        <v>#REF!</v>
      </c>
      <c r="AF45" s="68"/>
      <c r="AG45" s="68"/>
      <c r="AH45" s="68"/>
      <c r="AI45" s="69" t="e">
        <f>VLOOKUP(E45,#REF!,19,FALSE)</f>
        <v>#REF!</v>
      </c>
      <c r="AJ45" s="69"/>
      <c r="AK45" s="70" t="e">
        <f>#REF!</f>
        <v>#REF!</v>
      </c>
      <c r="AL45" s="70"/>
      <c r="AM45" s="70"/>
      <c r="AN45" s="71" t="e">
        <f>ROUND(VLOOKUP(E45,#REF!,14,FALSE), 3)</f>
        <v>#REF!</v>
      </c>
      <c r="AO45" s="71"/>
      <c r="AP45" s="71"/>
      <c r="AQ45" s="72" t="e">
        <f t="shared" si="0"/>
        <v>#REF!</v>
      </c>
      <c r="AR45" s="72"/>
      <c r="AS45" s="72"/>
    </row>
    <row r="46" spans="1:45" ht="30" customHeight="1" x14ac:dyDescent="0.3">
      <c r="A46" s="6">
        <v>24</v>
      </c>
      <c r="B46" s="69" t="e">
        <f>VLOOKUP(E46,#REF!,20,FALSE)</f>
        <v>#REF!</v>
      </c>
      <c r="C46" s="69"/>
      <c r="D46" s="69"/>
      <c r="E46" s="73" t="e">
        <f>#REF!</f>
        <v>#REF!</v>
      </c>
      <c r="F46" s="73"/>
      <c r="G46" s="73"/>
      <c r="H46" s="73"/>
      <c r="I46" s="73"/>
      <c r="J46" s="73"/>
      <c r="K46" s="68" t="e">
        <f>VLOOKUP(E46,#REF!,3,FALSE)</f>
        <v>#REF!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 t="e">
        <f>#REF!</f>
        <v>#REF!</v>
      </c>
      <c r="AF46" s="68"/>
      <c r="AG46" s="68"/>
      <c r="AH46" s="68"/>
      <c r="AI46" s="69" t="e">
        <f>VLOOKUP(E46,#REF!,19,FALSE)</f>
        <v>#REF!</v>
      </c>
      <c r="AJ46" s="69"/>
      <c r="AK46" s="70" t="e">
        <f>#REF!</f>
        <v>#REF!</v>
      </c>
      <c r="AL46" s="70"/>
      <c r="AM46" s="70"/>
      <c r="AN46" s="71" t="e">
        <f>ROUND(VLOOKUP(E46,#REF!,14,FALSE), 3)</f>
        <v>#REF!</v>
      </c>
      <c r="AO46" s="71"/>
      <c r="AP46" s="71"/>
      <c r="AQ46" s="72" t="e">
        <f t="shared" si="0"/>
        <v>#REF!</v>
      </c>
      <c r="AR46" s="72"/>
      <c r="AS46" s="72"/>
    </row>
    <row r="47" spans="1:45" ht="30" customHeight="1" x14ac:dyDescent="0.3">
      <c r="A47" s="6">
        <v>25</v>
      </c>
      <c r="B47" s="69" t="e">
        <f>VLOOKUP(E47,#REF!,20,FALSE)</f>
        <v>#REF!</v>
      </c>
      <c r="C47" s="69"/>
      <c r="D47" s="69"/>
      <c r="E47" s="73" t="e">
        <f>#REF!</f>
        <v>#REF!</v>
      </c>
      <c r="F47" s="73"/>
      <c r="G47" s="73"/>
      <c r="H47" s="73"/>
      <c r="I47" s="73"/>
      <c r="J47" s="73"/>
      <c r="K47" s="68" t="e">
        <f>VLOOKUP(E47,#REF!,3,FALSE)</f>
        <v>#REF!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 t="e">
        <f>#REF!</f>
        <v>#REF!</v>
      </c>
      <c r="AF47" s="68"/>
      <c r="AG47" s="68"/>
      <c r="AH47" s="68"/>
      <c r="AI47" s="69" t="e">
        <f>VLOOKUP(E47,#REF!,19,FALSE)</f>
        <v>#REF!</v>
      </c>
      <c r="AJ47" s="69"/>
      <c r="AK47" s="70" t="e">
        <f>#REF!</f>
        <v>#REF!</v>
      </c>
      <c r="AL47" s="70"/>
      <c r="AM47" s="70"/>
      <c r="AN47" s="71" t="e">
        <f>ROUND(VLOOKUP(E47,#REF!,14,FALSE), 3)</f>
        <v>#REF!</v>
      </c>
      <c r="AO47" s="71"/>
      <c r="AP47" s="71"/>
      <c r="AQ47" s="72" t="e">
        <f t="shared" si="0"/>
        <v>#REF!</v>
      </c>
      <c r="AR47" s="72"/>
      <c r="AS47" s="72"/>
    </row>
    <row r="48" spans="1:45" ht="30" customHeight="1" x14ac:dyDescent="0.3">
      <c r="A48" s="6">
        <v>26</v>
      </c>
      <c r="B48" s="69" t="e">
        <f>VLOOKUP(E48,#REF!,20,FALSE)</f>
        <v>#REF!</v>
      </c>
      <c r="C48" s="69"/>
      <c r="D48" s="69"/>
      <c r="E48" s="73" t="e">
        <f>#REF!</f>
        <v>#REF!</v>
      </c>
      <c r="F48" s="73"/>
      <c r="G48" s="73"/>
      <c r="H48" s="73"/>
      <c r="I48" s="73"/>
      <c r="J48" s="73"/>
      <c r="K48" s="68" t="e">
        <f>VLOOKUP(E48,#REF!,3,FALSE)</f>
        <v>#REF!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 t="e">
        <f>#REF!</f>
        <v>#REF!</v>
      </c>
      <c r="AF48" s="68"/>
      <c r="AG48" s="68"/>
      <c r="AH48" s="68"/>
      <c r="AI48" s="69" t="e">
        <f>VLOOKUP(E48,#REF!,19,FALSE)</f>
        <v>#REF!</v>
      </c>
      <c r="AJ48" s="69"/>
      <c r="AK48" s="70" t="e">
        <f>#REF!</f>
        <v>#REF!</v>
      </c>
      <c r="AL48" s="70"/>
      <c r="AM48" s="70"/>
      <c r="AN48" s="71" t="e">
        <f>ROUND(VLOOKUP(E48,#REF!,14,FALSE), 3)</f>
        <v>#REF!</v>
      </c>
      <c r="AO48" s="71"/>
      <c r="AP48" s="71"/>
      <c r="AQ48" s="72" t="e">
        <f t="shared" si="0"/>
        <v>#REF!</v>
      </c>
      <c r="AR48" s="72"/>
      <c r="AS48" s="72"/>
    </row>
    <row r="49" spans="1:45" ht="30" customHeight="1" x14ac:dyDescent="0.3">
      <c r="A49" s="6">
        <v>27</v>
      </c>
      <c r="B49" s="69" t="e">
        <f>VLOOKUP(E49,#REF!,20,FALSE)</f>
        <v>#REF!</v>
      </c>
      <c r="C49" s="69"/>
      <c r="D49" s="69"/>
      <c r="E49" s="73" t="e">
        <f>#REF!</f>
        <v>#REF!</v>
      </c>
      <c r="F49" s="73"/>
      <c r="G49" s="73"/>
      <c r="H49" s="73"/>
      <c r="I49" s="73"/>
      <c r="J49" s="73"/>
      <c r="K49" s="68" t="e">
        <f>VLOOKUP(E49,#REF!,3,FALSE)</f>
        <v>#REF!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 t="e">
        <f>#REF!</f>
        <v>#REF!</v>
      </c>
      <c r="AF49" s="68"/>
      <c r="AG49" s="68"/>
      <c r="AH49" s="68"/>
      <c r="AI49" s="69" t="e">
        <f>VLOOKUP(E49,#REF!,19,FALSE)</f>
        <v>#REF!</v>
      </c>
      <c r="AJ49" s="69"/>
      <c r="AK49" s="70" t="e">
        <f>#REF!</f>
        <v>#REF!</v>
      </c>
      <c r="AL49" s="70"/>
      <c r="AM49" s="70"/>
      <c r="AN49" s="71" t="e">
        <f>ROUND(VLOOKUP(E49,#REF!,14,FALSE), 3)</f>
        <v>#REF!</v>
      </c>
      <c r="AO49" s="71"/>
      <c r="AP49" s="71"/>
      <c r="AQ49" s="72" t="e">
        <f t="shared" si="0"/>
        <v>#REF!</v>
      </c>
      <c r="AR49" s="72"/>
      <c r="AS49" s="72"/>
    </row>
    <row r="50" spans="1:45" ht="30" customHeight="1" x14ac:dyDescent="0.3">
      <c r="A50" s="6">
        <v>28</v>
      </c>
      <c r="B50" s="69" t="e">
        <f>VLOOKUP(E50,#REF!,20,FALSE)</f>
        <v>#REF!</v>
      </c>
      <c r="C50" s="69"/>
      <c r="D50" s="69"/>
      <c r="E50" s="73" t="e">
        <f>#REF!</f>
        <v>#REF!</v>
      </c>
      <c r="F50" s="73"/>
      <c r="G50" s="73"/>
      <c r="H50" s="73"/>
      <c r="I50" s="73"/>
      <c r="J50" s="73"/>
      <c r="K50" s="68" t="e">
        <f>VLOOKUP(E50,#REF!,3,FALSE)</f>
        <v>#REF!</v>
      </c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 t="e">
        <f>#REF!</f>
        <v>#REF!</v>
      </c>
      <c r="AF50" s="68"/>
      <c r="AG50" s="68"/>
      <c r="AH50" s="68"/>
      <c r="AI50" s="69" t="e">
        <f>VLOOKUP(E50,#REF!,19,FALSE)</f>
        <v>#REF!</v>
      </c>
      <c r="AJ50" s="69"/>
      <c r="AK50" s="70" t="e">
        <f>#REF!</f>
        <v>#REF!</v>
      </c>
      <c r="AL50" s="70"/>
      <c r="AM50" s="70"/>
      <c r="AN50" s="71" t="e">
        <f>ROUND(VLOOKUP(E50,#REF!,14,FALSE), 3)</f>
        <v>#REF!</v>
      </c>
      <c r="AO50" s="71"/>
      <c r="AP50" s="71"/>
      <c r="AQ50" s="72" t="e">
        <f t="shared" si="0"/>
        <v>#REF!</v>
      </c>
      <c r="AR50" s="72"/>
      <c r="AS50" s="72"/>
    </row>
    <row r="51" spans="1:45" ht="30" customHeight="1" x14ac:dyDescent="0.3">
      <c r="A51" s="6">
        <v>29</v>
      </c>
      <c r="B51" s="69" t="e">
        <f>VLOOKUP(E51,#REF!,20,FALSE)</f>
        <v>#REF!</v>
      </c>
      <c r="C51" s="69"/>
      <c r="D51" s="69"/>
      <c r="E51" s="73" t="e">
        <f>#REF!</f>
        <v>#REF!</v>
      </c>
      <c r="F51" s="73"/>
      <c r="G51" s="73"/>
      <c r="H51" s="73"/>
      <c r="I51" s="73"/>
      <c r="J51" s="73"/>
      <c r="K51" s="68" t="e">
        <f>VLOOKUP(E51,#REF!,3,FALSE)</f>
        <v>#REF!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 t="e">
        <f>#REF!</f>
        <v>#REF!</v>
      </c>
      <c r="AF51" s="68"/>
      <c r="AG51" s="68"/>
      <c r="AH51" s="68"/>
      <c r="AI51" s="69" t="e">
        <f>VLOOKUP(E51,#REF!,19,FALSE)</f>
        <v>#REF!</v>
      </c>
      <c r="AJ51" s="69"/>
      <c r="AK51" s="70" t="e">
        <f>#REF!</f>
        <v>#REF!</v>
      </c>
      <c r="AL51" s="70"/>
      <c r="AM51" s="70"/>
      <c r="AN51" s="71" t="e">
        <f>ROUND(VLOOKUP(E51,#REF!,14,FALSE), 3)</f>
        <v>#REF!</v>
      </c>
      <c r="AO51" s="71"/>
      <c r="AP51" s="71"/>
      <c r="AQ51" s="72" t="e">
        <f t="shared" si="0"/>
        <v>#REF!</v>
      </c>
      <c r="AR51" s="72"/>
      <c r="AS51" s="72"/>
    </row>
    <row r="52" spans="1:45" ht="30" customHeight="1" x14ac:dyDescent="0.3">
      <c r="A52" s="6">
        <v>30</v>
      </c>
      <c r="B52" s="69" t="e">
        <f>VLOOKUP(E52,#REF!,20,FALSE)</f>
        <v>#REF!</v>
      </c>
      <c r="C52" s="69"/>
      <c r="D52" s="69"/>
      <c r="E52" s="73" t="e">
        <f>#REF!</f>
        <v>#REF!</v>
      </c>
      <c r="F52" s="73"/>
      <c r="G52" s="73"/>
      <c r="H52" s="73"/>
      <c r="I52" s="73"/>
      <c r="J52" s="73"/>
      <c r="K52" s="68" t="e">
        <f>VLOOKUP(E52,#REF!,3,FALSE)</f>
        <v>#REF!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 t="e">
        <f>#REF!</f>
        <v>#REF!</v>
      </c>
      <c r="AF52" s="68"/>
      <c r="AG52" s="68"/>
      <c r="AH52" s="68"/>
      <c r="AI52" s="69" t="e">
        <f>VLOOKUP(E52,#REF!,19,FALSE)</f>
        <v>#REF!</v>
      </c>
      <c r="AJ52" s="69"/>
      <c r="AK52" s="70" t="e">
        <f>#REF!</f>
        <v>#REF!</v>
      </c>
      <c r="AL52" s="70"/>
      <c r="AM52" s="70"/>
      <c r="AN52" s="71" t="e">
        <f>ROUND(VLOOKUP(E52,#REF!,14,FALSE), 3)</f>
        <v>#REF!</v>
      </c>
      <c r="AO52" s="71"/>
      <c r="AP52" s="71"/>
      <c r="AQ52" s="72" t="e">
        <f t="shared" si="0"/>
        <v>#REF!</v>
      </c>
      <c r="AR52" s="72"/>
      <c r="AS52" s="72"/>
    </row>
    <row r="53" spans="1:45" ht="30" customHeight="1" x14ac:dyDescent="0.3">
      <c r="A53" s="6">
        <v>31</v>
      </c>
      <c r="B53" s="69" t="e">
        <f>VLOOKUP(E53,#REF!,20,FALSE)</f>
        <v>#REF!</v>
      </c>
      <c r="C53" s="69"/>
      <c r="D53" s="69"/>
      <c r="E53" s="73" t="e">
        <f>#REF!</f>
        <v>#REF!</v>
      </c>
      <c r="F53" s="73"/>
      <c r="G53" s="73"/>
      <c r="H53" s="73"/>
      <c r="I53" s="73"/>
      <c r="J53" s="73"/>
      <c r="K53" s="68" t="e">
        <f>VLOOKUP(E53,#REF!,3,FALSE)</f>
        <v>#REF!</v>
      </c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 t="e">
        <f>#REF!</f>
        <v>#REF!</v>
      </c>
      <c r="AF53" s="68"/>
      <c r="AG53" s="68"/>
      <c r="AH53" s="68"/>
      <c r="AI53" s="69" t="e">
        <f>VLOOKUP(E53,#REF!,19,FALSE)</f>
        <v>#REF!</v>
      </c>
      <c r="AJ53" s="69"/>
      <c r="AK53" s="70" t="e">
        <f>#REF!</f>
        <v>#REF!</v>
      </c>
      <c r="AL53" s="70"/>
      <c r="AM53" s="70"/>
      <c r="AN53" s="71" t="e">
        <f>ROUND(VLOOKUP(E53,#REF!,14,FALSE), 3)</f>
        <v>#REF!</v>
      </c>
      <c r="AO53" s="71"/>
      <c r="AP53" s="71"/>
      <c r="AQ53" s="72" t="e">
        <f t="shared" si="0"/>
        <v>#REF!</v>
      </c>
      <c r="AR53" s="72"/>
      <c r="AS53" s="72"/>
    </row>
    <row r="54" spans="1:45" ht="30" customHeight="1" x14ac:dyDescent="0.3">
      <c r="A54" s="6">
        <v>32</v>
      </c>
      <c r="B54" s="69" t="e">
        <f>VLOOKUP(E54,#REF!,20,FALSE)</f>
        <v>#REF!</v>
      </c>
      <c r="C54" s="69"/>
      <c r="D54" s="69"/>
      <c r="E54" s="73" t="e">
        <f>#REF!</f>
        <v>#REF!</v>
      </c>
      <c r="F54" s="73"/>
      <c r="G54" s="73"/>
      <c r="H54" s="73"/>
      <c r="I54" s="73"/>
      <c r="J54" s="73"/>
      <c r="K54" s="68" t="e">
        <f>VLOOKUP(E54,#REF!,3,FALSE)</f>
        <v>#REF!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 t="e">
        <f>#REF!</f>
        <v>#REF!</v>
      </c>
      <c r="AF54" s="68"/>
      <c r="AG54" s="68"/>
      <c r="AH54" s="68"/>
      <c r="AI54" s="69" t="e">
        <f>VLOOKUP(E54,#REF!,19,FALSE)</f>
        <v>#REF!</v>
      </c>
      <c r="AJ54" s="69"/>
      <c r="AK54" s="70" t="e">
        <f>#REF!</f>
        <v>#REF!</v>
      </c>
      <c r="AL54" s="70"/>
      <c r="AM54" s="70"/>
      <c r="AN54" s="71" t="e">
        <f>ROUND(VLOOKUP(E54,#REF!,14,FALSE), 3)</f>
        <v>#REF!</v>
      </c>
      <c r="AO54" s="71"/>
      <c r="AP54" s="71"/>
      <c r="AQ54" s="72" t="e">
        <f t="shared" si="0"/>
        <v>#REF!</v>
      </c>
      <c r="AR54" s="72"/>
      <c r="AS54" s="72"/>
    </row>
    <row r="55" spans="1:45" ht="30" customHeight="1" x14ac:dyDescent="0.3">
      <c r="A55" s="6">
        <v>33</v>
      </c>
      <c r="B55" s="69" t="e">
        <f>VLOOKUP(E55,#REF!,20,FALSE)</f>
        <v>#REF!</v>
      </c>
      <c r="C55" s="69"/>
      <c r="D55" s="69"/>
      <c r="E55" s="73" t="e">
        <f>#REF!</f>
        <v>#REF!</v>
      </c>
      <c r="F55" s="73"/>
      <c r="G55" s="73"/>
      <c r="H55" s="73"/>
      <c r="I55" s="73"/>
      <c r="J55" s="73"/>
      <c r="K55" s="68" t="e">
        <f>VLOOKUP(E55,#REF!,3,FALSE)</f>
        <v>#REF!</v>
      </c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 t="e">
        <f>#REF!</f>
        <v>#REF!</v>
      </c>
      <c r="AF55" s="68"/>
      <c r="AG55" s="68"/>
      <c r="AH55" s="68"/>
      <c r="AI55" s="69" t="e">
        <f>VLOOKUP(E55,#REF!,19,FALSE)</f>
        <v>#REF!</v>
      </c>
      <c r="AJ55" s="69"/>
      <c r="AK55" s="70" t="e">
        <f>#REF!</f>
        <v>#REF!</v>
      </c>
      <c r="AL55" s="70"/>
      <c r="AM55" s="70"/>
      <c r="AN55" s="71" t="e">
        <f>ROUND(VLOOKUP(E55,#REF!,14,FALSE), 3)</f>
        <v>#REF!</v>
      </c>
      <c r="AO55" s="71"/>
      <c r="AP55" s="71"/>
      <c r="AQ55" s="72" t="e">
        <f t="shared" si="0"/>
        <v>#REF!</v>
      </c>
      <c r="AR55" s="72"/>
      <c r="AS55" s="72"/>
    </row>
    <row r="56" spans="1:45" ht="30" customHeight="1" x14ac:dyDescent="0.3">
      <c r="A56" s="6">
        <v>34</v>
      </c>
      <c r="B56" s="69" t="e">
        <f>VLOOKUP(E56,#REF!,20,FALSE)</f>
        <v>#REF!</v>
      </c>
      <c r="C56" s="69"/>
      <c r="D56" s="69"/>
      <c r="E56" s="73" t="e">
        <f>#REF!</f>
        <v>#REF!</v>
      </c>
      <c r="F56" s="73"/>
      <c r="G56" s="73"/>
      <c r="H56" s="73"/>
      <c r="I56" s="73"/>
      <c r="J56" s="73"/>
      <c r="K56" s="68" t="e">
        <f>VLOOKUP(E56,#REF!,3,FALSE)</f>
        <v>#REF!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 t="e">
        <f>#REF!</f>
        <v>#REF!</v>
      </c>
      <c r="AF56" s="68"/>
      <c r="AG56" s="68"/>
      <c r="AH56" s="68"/>
      <c r="AI56" s="69" t="e">
        <f>VLOOKUP(E56,#REF!,19,FALSE)</f>
        <v>#REF!</v>
      </c>
      <c r="AJ56" s="69"/>
      <c r="AK56" s="70" t="e">
        <f>#REF!</f>
        <v>#REF!</v>
      </c>
      <c r="AL56" s="70"/>
      <c r="AM56" s="70"/>
      <c r="AN56" s="71" t="e">
        <f>ROUND(VLOOKUP(E56,#REF!,14,FALSE), 3)</f>
        <v>#REF!</v>
      </c>
      <c r="AO56" s="71"/>
      <c r="AP56" s="71"/>
      <c r="AQ56" s="72" t="e">
        <f t="shared" si="0"/>
        <v>#REF!</v>
      </c>
      <c r="AR56" s="72"/>
      <c r="AS56" s="72"/>
    </row>
    <row r="57" spans="1:45" ht="30" customHeight="1" x14ac:dyDescent="0.3">
      <c r="A57" s="6">
        <v>35</v>
      </c>
      <c r="B57" s="69" t="e">
        <f>VLOOKUP(E57,#REF!,20,FALSE)</f>
        <v>#REF!</v>
      </c>
      <c r="C57" s="69"/>
      <c r="D57" s="69"/>
      <c r="E57" s="73" t="e">
        <f>#REF!</f>
        <v>#REF!</v>
      </c>
      <c r="F57" s="73"/>
      <c r="G57" s="73"/>
      <c r="H57" s="73"/>
      <c r="I57" s="73"/>
      <c r="J57" s="73"/>
      <c r="K57" s="68" t="e">
        <f>VLOOKUP(E57,#REF!,3,FALSE)</f>
        <v>#REF!</v>
      </c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 t="e">
        <f>#REF!</f>
        <v>#REF!</v>
      </c>
      <c r="AF57" s="68"/>
      <c r="AG57" s="68"/>
      <c r="AH57" s="68"/>
      <c r="AI57" s="69" t="e">
        <f>VLOOKUP(E57,#REF!,19,FALSE)</f>
        <v>#REF!</v>
      </c>
      <c r="AJ57" s="69"/>
      <c r="AK57" s="70" t="e">
        <f>#REF!</f>
        <v>#REF!</v>
      </c>
      <c r="AL57" s="70"/>
      <c r="AM57" s="70"/>
      <c r="AN57" s="71" t="e">
        <f>ROUND(VLOOKUP(E57,#REF!,14,FALSE), 3)</f>
        <v>#REF!</v>
      </c>
      <c r="AO57" s="71"/>
      <c r="AP57" s="71"/>
      <c r="AQ57" s="72" t="e">
        <f t="shared" si="0"/>
        <v>#REF!</v>
      </c>
      <c r="AR57" s="72"/>
      <c r="AS57" s="72"/>
    </row>
    <row r="58" spans="1:45" ht="30" customHeight="1" x14ac:dyDescent="0.3">
      <c r="A58" s="6">
        <v>36</v>
      </c>
      <c r="B58" s="69" t="e">
        <f>VLOOKUP(E58,#REF!,20,FALSE)</f>
        <v>#REF!</v>
      </c>
      <c r="C58" s="69"/>
      <c r="D58" s="69"/>
      <c r="E58" s="73" t="e">
        <f>#REF!</f>
        <v>#REF!</v>
      </c>
      <c r="F58" s="73"/>
      <c r="G58" s="73"/>
      <c r="H58" s="73"/>
      <c r="I58" s="73"/>
      <c r="J58" s="73"/>
      <c r="K58" s="68" t="e">
        <f>VLOOKUP(E58,#REF!,3,FALSE)</f>
        <v>#REF!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 t="e">
        <f>#REF!</f>
        <v>#REF!</v>
      </c>
      <c r="AF58" s="68"/>
      <c r="AG58" s="68"/>
      <c r="AH58" s="68"/>
      <c r="AI58" s="69" t="e">
        <f>VLOOKUP(E58,#REF!,19,FALSE)</f>
        <v>#REF!</v>
      </c>
      <c r="AJ58" s="69"/>
      <c r="AK58" s="70" t="e">
        <f>#REF!</f>
        <v>#REF!</v>
      </c>
      <c r="AL58" s="70"/>
      <c r="AM58" s="70"/>
      <c r="AN58" s="71" t="e">
        <f>ROUND(VLOOKUP(E58,#REF!,14,FALSE), 3)</f>
        <v>#REF!</v>
      </c>
      <c r="AO58" s="71"/>
      <c r="AP58" s="71"/>
      <c r="AQ58" s="72" t="e">
        <f t="shared" si="0"/>
        <v>#REF!</v>
      </c>
      <c r="AR58" s="72"/>
      <c r="AS58" s="72"/>
    </row>
    <row r="59" spans="1:45" ht="30" customHeight="1" x14ac:dyDescent="0.3">
      <c r="A59" s="6">
        <v>37</v>
      </c>
      <c r="B59" s="69" t="e">
        <f>VLOOKUP(E59,#REF!,20,FALSE)</f>
        <v>#REF!</v>
      </c>
      <c r="C59" s="69"/>
      <c r="D59" s="69"/>
      <c r="E59" s="73" t="e">
        <f>#REF!</f>
        <v>#REF!</v>
      </c>
      <c r="F59" s="73"/>
      <c r="G59" s="73"/>
      <c r="H59" s="73"/>
      <c r="I59" s="73"/>
      <c r="J59" s="73"/>
      <c r="K59" s="68" t="e">
        <f>VLOOKUP(E59,#REF!,3,FALSE)</f>
        <v>#REF!</v>
      </c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 t="e">
        <f>#REF!</f>
        <v>#REF!</v>
      </c>
      <c r="AF59" s="68"/>
      <c r="AG59" s="68"/>
      <c r="AH59" s="68"/>
      <c r="AI59" s="69" t="e">
        <f>VLOOKUP(E59,#REF!,19,FALSE)</f>
        <v>#REF!</v>
      </c>
      <c r="AJ59" s="69"/>
      <c r="AK59" s="70" t="e">
        <f>#REF!</f>
        <v>#REF!</v>
      </c>
      <c r="AL59" s="70"/>
      <c r="AM59" s="70"/>
      <c r="AN59" s="71" t="e">
        <f>ROUND(VLOOKUP(E59,#REF!,14,FALSE), 3)</f>
        <v>#REF!</v>
      </c>
      <c r="AO59" s="71"/>
      <c r="AP59" s="71"/>
      <c r="AQ59" s="72" t="e">
        <f t="shared" si="0"/>
        <v>#REF!</v>
      </c>
      <c r="AR59" s="72"/>
      <c r="AS59" s="72"/>
    </row>
    <row r="60" spans="1:45" ht="30" customHeight="1" x14ac:dyDescent="0.3">
      <c r="A60" s="6">
        <v>38</v>
      </c>
      <c r="B60" s="69" t="e">
        <f>VLOOKUP(E60,#REF!,20,FALSE)</f>
        <v>#REF!</v>
      </c>
      <c r="C60" s="69"/>
      <c r="D60" s="69"/>
      <c r="E60" s="73" t="e">
        <f>#REF!</f>
        <v>#REF!</v>
      </c>
      <c r="F60" s="73"/>
      <c r="G60" s="73"/>
      <c r="H60" s="73"/>
      <c r="I60" s="73"/>
      <c r="J60" s="73"/>
      <c r="K60" s="68" t="e">
        <f>VLOOKUP(E60,#REF!,3,FALSE)</f>
        <v>#REF!</v>
      </c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 t="e">
        <f>#REF!</f>
        <v>#REF!</v>
      </c>
      <c r="AF60" s="68"/>
      <c r="AG60" s="68"/>
      <c r="AH60" s="68"/>
      <c r="AI60" s="69" t="e">
        <f>VLOOKUP(E60,#REF!,19,FALSE)</f>
        <v>#REF!</v>
      </c>
      <c r="AJ60" s="69"/>
      <c r="AK60" s="70" t="e">
        <f>#REF!</f>
        <v>#REF!</v>
      </c>
      <c r="AL60" s="70"/>
      <c r="AM60" s="70"/>
      <c r="AN60" s="71" t="e">
        <f>ROUND(VLOOKUP(E60,#REF!,14,FALSE), 3)</f>
        <v>#REF!</v>
      </c>
      <c r="AO60" s="71"/>
      <c r="AP60" s="71"/>
      <c r="AQ60" s="72" t="e">
        <f t="shared" si="0"/>
        <v>#REF!</v>
      </c>
      <c r="AR60" s="72"/>
      <c r="AS60" s="72"/>
    </row>
    <row r="61" spans="1:45" ht="30" customHeight="1" x14ac:dyDescent="0.3">
      <c r="A61" s="6">
        <v>39</v>
      </c>
      <c r="B61" s="69" t="e">
        <f>VLOOKUP(E61,#REF!,20,FALSE)</f>
        <v>#REF!</v>
      </c>
      <c r="C61" s="69"/>
      <c r="D61" s="69"/>
      <c r="E61" s="73" t="e">
        <f>#REF!</f>
        <v>#REF!</v>
      </c>
      <c r="F61" s="73"/>
      <c r="G61" s="73"/>
      <c r="H61" s="73"/>
      <c r="I61" s="73"/>
      <c r="J61" s="73"/>
      <c r="K61" s="68" t="e">
        <f>VLOOKUP(E61,#REF!,3,FALSE)</f>
        <v>#REF!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 t="e">
        <f>#REF!</f>
        <v>#REF!</v>
      </c>
      <c r="AF61" s="68"/>
      <c r="AG61" s="68"/>
      <c r="AH61" s="68"/>
      <c r="AI61" s="69" t="e">
        <f>VLOOKUP(E61,#REF!,19,FALSE)</f>
        <v>#REF!</v>
      </c>
      <c r="AJ61" s="69"/>
      <c r="AK61" s="70" t="e">
        <f>#REF!</f>
        <v>#REF!</v>
      </c>
      <c r="AL61" s="70"/>
      <c r="AM61" s="70"/>
      <c r="AN61" s="71" t="e">
        <f>ROUND(VLOOKUP(E61,#REF!,14,FALSE), 3)</f>
        <v>#REF!</v>
      </c>
      <c r="AO61" s="71"/>
      <c r="AP61" s="71"/>
      <c r="AQ61" s="72" t="e">
        <f t="shared" si="0"/>
        <v>#REF!</v>
      </c>
      <c r="AR61" s="72"/>
      <c r="AS61" s="72"/>
    </row>
    <row r="62" spans="1:45" ht="30" customHeight="1" x14ac:dyDescent="0.3">
      <c r="A62" s="6">
        <v>40</v>
      </c>
      <c r="B62" s="69" t="e">
        <f>VLOOKUP(E62,#REF!,20,FALSE)</f>
        <v>#REF!</v>
      </c>
      <c r="C62" s="69"/>
      <c r="D62" s="69"/>
      <c r="E62" s="73" t="e">
        <f>#REF!</f>
        <v>#REF!</v>
      </c>
      <c r="F62" s="73"/>
      <c r="G62" s="73"/>
      <c r="H62" s="73"/>
      <c r="I62" s="73"/>
      <c r="J62" s="73"/>
      <c r="K62" s="68" t="e">
        <f>VLOOKUP(E62,#REF!,3,FALSE)</f>
        <v>#REF!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 t="e">
        <f>#REF!</f>
        <v>#REF!</v>
      </c>
      <c r="AF62" s="68"/>
      <c r="AG62" s="68"/>
      <c r="AH62" s="68"/>
      <c r="AI62" s="69" t="e">
        <f>VLOOKUP(E62,#REF!,19,FALSE)</f>
        <v>#REF!</v>
      </c>
      <c r="AJ62" s="69"/>
      <c r="AK62" s="70" t="e">
        <f>#REF!</f>
        <v>#REF!</v>
      </c>
      <c r="AL62" s="70"/>
      <c r="AM62" s="70"/>
      <c r="AN62" s="71" t="e">
        <f>ROUND(VLOOKUP(E62,#REF!,14,FALSE), 3)</f>
        <v>#REF!</v>
      </c>
      <c r="AO62" s="71"/>
      <c r="AP62" s="71"/>
      <c r="AQ62" s="72" t="e">
        <f t="shared" si="0"/>
        <v>#REF!</v>
      </c>
      <c r="AR62" s="72"/>
      <c r="AS62" s="72"/>
    </row>
    <row r="63" spans="1:45" ht="30" customHeight="1" x14ac:dyDescent="0.3">
      <c r="A63" s="6">
        <v>41</v>
      </c>
      <c r="B63" s="69" t="e">
        <f>VLOOKUP(E63,#REF!,20,FALSE)</f>
        <v>#REF!</v>
      </c>
      <c r="C63" s="69"/>
      <c r="D63" s="69"/>
      <c r="E63" s="73" t="e">
        <f>#REF!</f>
        <v>#REF!</v>
      </c>
      <c r="F63" s="73"/>
      <c r="G63" s="73"/>
      <c r="H63" s="73"/>
      <c r="I63" s="73"/>
      <c r="J63" s="73"/>
      <c r="K63" s="68" t="e">
        <f>VLOOKUP(E63,#REF!,3,FALSE)</f>
        <v>#REF!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 t="e">
        <f>#REF!</f>
        <v>#REF!</v>
      </c>
      <c r="AF63" s="68"/>
      <c r="AG63" s="68"/>
      <c r="AH63" s="68"/>
      <c r="AI63" s="69" t="e">
        <f>VLOOKUP(E63,#REF!,19,FALSE)</f>
        <v>#REF!</v>
      </c>
      <c r="AJ63" s="69"/>
      <c r="AK63" s="70" t="e">
        <f>#REF!</f>
        <v>#REF!</v>
      </c>
      <c r="AL63" s="70"/>
      <c r="AM63" s="70"/>
      <c r="AN63" s="71" t="e">
        <f>ROUND(VLOOKUP(E63,#REF!,14,FALSE), 3)</f>
        <v>#REF!</v>
      </c>
      <c r="AO63" s="71"/>
      <c r="AP63" s="71"/>
      <c r="AQ63" s="72" t="e">
        <f t="shared" si="0"/>
        <v>#REF!</v>
      </c>
      <c r="AR63" s="72"/>
      <c r="AS63" s="72"/>
    </row>
    <row r="64" spans="1:45" ht="30" customHeight="1" x14ac:dyDescent="0.3">
      <c r="A64" s="6">
        <v>42</v>
      </c>
      <c r="B64" s="69" t="e">
        <f>VLOOKUP(E64,#REF!,20,FALSE)</f>
        <v>#REF!</v>
      </c>
      <c r="C64" s="69"/>
      <c r="D64" s="69"/>
      <c r="E64" s="73" t="e">
        <f>#REF!</f>
        <v>#REF!</v>
      </c>
      <c r="F64" s="73"/>
      <c r="G64" s="73"/>
      <c r="H64" s="73"/>
      <c r="I64" s="73"/>
      <c r="J64" s="73"/>
      <c r="K64" s="68" t="e">
        <f>VLOOKUP(E64,#REF!,3,FALSE)</f>
        <v>#REF!</v>
      </c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 t="e">
        <f>#REF!</f>
        <v>#REF!</v>
      </c>
      <c r="AF64" s="68"/>
      <c r="AG64" s="68"/>
      <c r="AH64" s="68"/>
      <c r="AI64" s="69" t="e">
        <f>VLOOKUP(E64,#REF!,19,FALSE)</f>
        <v>#REF!</v>
      </c>
      <c r="AJ64" s="69"/>
      <c r="AK64" s="70" t="e">
        <f>#REF!</f>
        <v>#REF!</v>
      </c>
      <c r="AL64" s="70"/>
      <c r="AM64" s="70"/>
      <c r="AN64" s="71" t="e">
        <f>ROUND(VLOOKUP(E64,#REF!,14,FALSE), 3)</f>
        <v>#REF!</v>
      </c>
      <c r="AO64" s="71"/>
      <c r="AP64" s="71"/>
      <c r="AQ64" s="72" t="e">
        <f t="shared" si="0"/>
        <v>#REF!</v>
      </c>
      <c r="AR64" s="72"/>
      <c r="AS64" s="72"/>
    </row>
    <row r="65" spans="1:45" ht="30" customHeight="1" x14ac:dyDescent="0.3">
      <c r="A65" s="6">
        <v>43</v>
      </c>
      <c r="B65" s="69" t="e">
        <f>VLOOKUP(E65,#REF!,20,FALSE)</f>
        <v>#REF!</v>
      </c>
      <c r="C65" s="69"/>
      <c r="D65" s="69"/>
      <c r="E65" s="73" t="e">
        <f>#REF!</f>
        <v>#REF!</v>
      </c>
      <c r="F65" s="73"/>
      <c r="G65" s="73"/>
      <c r="H65" s="73"/>
      <c r="I65" s="73"/>
      <c r="J65" s="73"/>
      <c r="K65" s="68" t="e">
        <f>VLOOKUP(E65,#REF!,3,FALSE)</f>
        <v>#REF!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 t="e">
        <f>#REF!</f>
        <v>#REF!</v>
      </c>
      <c r="AF65" s="68"/>
      <c r="AG65" s="68"/>
      <c r="AH65" s="68"/>
      <c r="AI65" s="69" t="e">
        <f>VLOOKUP(E65,#REF!,19,FALSE)</f>
        <v>#REF!</v>
      </c>
      <c r="AJ65" s="69"/>
      <c r="AK65" s="70" t="e">
        <f>#REF!</f>
        <v>#REF!</v>
      </c>
      <c r="AL65" s="70"/>
      <c r="AM65" s="70"/>
      <c r="AN65" s="71" t="e">
        <f>ROUND(VLOOKUP(E65,#REF!,14,FALSE), 3)</f>
        <v>#REF!</v>
      </c>
      <c r="AO65" s="71"/>
      <c r="AP65" s="71"/>
      <c r="AQ65" s="72" t="e">
        <f t="shared" si="0"/>
        <v>#REF!</v>
      </c>
      <c r="AR65" s="72"/>
      <c r="AS65" s="72"/>
    </row>
    <row r="66" spans="1:45" ht="30" customHeight="1" x14ac:dyDescent="0.3">
      <c r="A66" s="6">
        <v>44</v>
      </c>
      <c r="B66" s="69" t="e">
        <f>VLOOKUP(E66,#REF!,20,FALSE)</f>
        <v>#REF!</v>
      </c>
      <c r="C66" s="69"/>
      <c r="D66" s="69"/>
      <c r="E66" s="73" t="e">
        <f>#REF!</f>
        <v>#REF!</v>
      </c>
      <c r="F66" s="73"/>
      <c r="G66" s="73"/>
      <c r="H66" s="73"/>
      <c r="I66" s="73"/>
      <c r="J66" s="73"/>
      <c r="K66" s="68" t="e">
        <f>VLOOKUP(E66,#REF!,3,FALSE)</f>
        <v>#REF!</v>
      </c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 t="e">
        <f>#REF!</f>
        <v>#REF!</v>
      </c>
      <c r="AF66" s="68"/>
      <c r="AG66" s="68"/>
      <c r="AH66" s="68"/>
      <c r="AI66" s="69" t="e">
        <f>VLOOKUP(E66,#REF!,19,FALSE)</f>
        <v>#REF!</v>
      </c>
      <c r="AJ66" s="69"/>
      <c r="AK66" s="70" t="e">
        <f>#REF!</f>
        <v>#REF!</v>
      </c>
      <c r="AL66" s="70"/>
      <c r="AM66" s="70"/>
      <c r="AN66" s="71" t="e">
        <f>ROUND(VLOOKUP(E66,#REF!,14,FALSE), 3)</f>
        <v>#REF!</v>
      </c>
      <c r="AO66" s="71"/>
      <c r="AP66" s="71"/>
      <c r="AQ66" s="72" t="e">
        <f t="shared" si="0"/>
        <v>#REF!</v>
      </c>
      <c r="AR66" s="72"/>
      <c r="AS66" s="72"/>
    </row>
    <row r="67" spans="1:45" ht="30" customHeight="1" x14ac:dyDescent="0.3">
      <c r="A67" s="6">
        <v>45</v>
      </c>
      <c r="B67" s="69" t="e">
        <f>VLOOKUP(E67,#REF!,20,FALSE)</f>
        <v>#REF!</v>
      </c>
      <c r="C67" s="69"/>
      <c r="D67" s="69"/>
      <c r="E67" s="73" t="e">
        <f>#REF!</f>
        <v>#REF!</v>
      </c>
      <c r="F67" s="73"/>
      <c r="G67" s="73"/>
      <c r="H67" s="73"/>
      <c r="I67" s="73"/>
      <c r="J67" s="73"/>
      <c r="K67" s="68" t="e">
        <f>VLOOKUP(E67,#REF!,3,FALSE)</f>
        <v>#REF!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 t="e">
        <f>#REF!</f>
        <v>#REF!</v>
      </c>
      <c r="AF67" s="68"/>
      <c r="AG67" s="68"/>
      <c r="AH67" s="68"/>
      <c r="AI67" s="69" t="e">
        <f>VLOOKUP(E67,#REF!,19,FALSE)</f>
        <v>#REF!</v>
      </c>
      <c r="AJ67" s="69"/>
      <c r="AK67" s="70" t="e">
        <f>#REF!</f>
        <v>#REF!</v>
      </c>
      <c r="AL67" s="70"/>
      <c r="AM67" s="70"/>
      <c r="AN67" s="71" t="e">
        <f>ROUND(VLOOKUP(E67,#REF!,14,FALSE), 3)</f>
        <v>#REF!</v>
      </c>
      <c r="AO67" s="71"/>
      <c r="AP67" s="71"/>
      <c r="AQ67" s="72" t="e">
        <f t="shared" si="0"/>
        <v>#REF!</v>
      </c>
      <c r="AR67" s="72"/>
      <c r="AS67" s="72"/>
    </row>
    <row r="68" spans="1:45" ht="30" customHeight="1" x14ac:dyDescent="0.3">
      <c r="A68" s="6">
        <v>46</v>
      </c>
      <c r="B68" s="69" t="e">
        <f>VLOOKUP(E68,#REF!,20,FALSE)</f>
        <v>#REF!</v>
      </c>
      <c r="C68" s="69"/>
      <c r="D68" s="69"/>
      <c r="E68" s="73" t="e">
        <f>#REF!</f>
        <v>#REF!</v>
      </c>
      <c r="F68" s="73"/>
      <c r="G68" s="73"/>
      <c r="H68" s="73"/>
      <c r="I68" s="73"/>
      <c r="J68" s="73"/>
      <c r="K68" s="68" t="e">
        <f>VLOOKUP(E68,#REF!,3,FALSE)</f>
        <v>#REF!</v>
      </c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 t="e">
        <f>#REF!</f>
        <v>#REF!</v>
      </c>
      <c r="AF68" s="68"/>
      <c r="AG68" s="68"/>
      <c r="AH68" s="68"/>
      <c r="AI68" s="69" t="e">
        <f>VLOOKUP(E68,#REF!,19,FALSE)</f>
        <v>#REF!</v>
      </c>
      <c r="AJ68" s="69"/>
      <c r="AK68" s="70" t="e">
        <f>#REF!</f>
        <v>#REF!</v>
      </c>
      <c r="AL68" s="70"/>
      <c r="AM68" s="70"/>
      <c r="AN68" s="71" t="e">
        <f>ROUND(VLOOKUP(E68,#REF!,14,FALSE), 3)</f>
        <v>#REF!</v>
      </c>
      <c r="AO68" s="71"/>
      <c r="AP68" s="71"/>
      <c r="AQ68" s="72" t="e">
        <f t="shared" si="0"/>
        <v>#REF!</v>
      </c>
      <c r="AR68" s="72"/>
      <c r="AS68" s="72"/>
    </row>
    <row r="69" spans="1:45" ht="30" customHeight="1" x14ac:dyDescent="0.3">
      <c r="A69" s="6">
        <v>47</v>
      </c>
      <c r="B69" s="69" t="e">
        <f>VLOOKUP(E69,#REF!,20,FALSE)</f>
        <v>#REF!</v>
      </c>
      <c r="C69" s="69"/>
      <c r="D69" s="69"/>
      <c r="E69" s="73" t="e">
        <f>#REF!</f>
        <v>#REF!</v>
      </c>
      <c r="F69" s="73"/>
      <c r="G69" s="73"/>
      <c r="H69" s="73"/>
      <c r="I69" s="73"/>
      <c r="J69" s="73"/>
      <c r="K69" s="68" t="e">
        <f>VLOOKUP(E69,#REF!,3,FALSE)</f>
        <v>#REF!</v>
      </c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 t="e">
        <f>#REF!</f>
        <v>#REF!</v>
      </c>
      <c r="AF69" s="68"/>
      <c r="AG69" s="68"/>
      <c r="AH69" s="68"/>
      <c r="AI69" s="69" t="e">
        <f>VLOOKUP(E69,#REF!,19,FALSE)</f>
        <v>#REF!</v>
      </c>
      <c r="AJ69" s="69"/>
      <c r="AK69" s="70" t="e">
        <f>#REF!</f>
        <v>#REF!</v>
      </c>
      <c r="AL69" s="70"/>
      <c r="AM69" s="70"/>
      <c r="AN69" s="71" t="e">
        <f>ROUND(VLOOKUP(E69,#REF!,14,FALSE), 3)</f>
        <v>#REF!</v>
      </c>
      <c r="AO69" s="71"/>
      <c r="AP69" s="71"/>
      <c r="AQ69" s="72" t="e">
        <f t="shared" si="0"/>
        <v>#REF!</v>
      </c>
      <c r="AR69" s="72"/>
      <c r="AS69" s="72"/>
    </row>
    <row r="70" spans="1:45" ht="30" customHeight="1" x14ac:dyDescent="0.3">
      <c r="A70" s="6">
        <v>48</v>
      </c>
      <c r="B70" s="69" t="e">
        <f>VLOOKUP(E70,#REF!,20,FALSE)</f>
        <v>#REF!</v>
      </c>
      <c r="C70" s="69"/>
      <c r="D70" s="69"/>
      <c r="E70" s="73" t="e">
        <f>#REF!</f>
        <v>#REF!</v>
      </c>
      <c r="F70" s="73"/>
      <c r="G70" s="73"/>
      <c r="H70" s="73"/>
      <c r="I70" s="73"/>
      <c r="J70" s="73"/>
      <c r="K70" s="68" t="e">
        <f>VLOOKUP(E70,#REF!,3,FALSE)</f>
        <v>#REF!</v>
      </c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 t="e">
        <f>#REF!</f>
        <v>#REF!</v>
      </c>
      <c r="AF70" s="68"/>
      <c r="AG70" s="68"/>
      <c r="AH70" s="68"/>
      <c r="AI70" s="69" t="e">
        <f>VLOOKUP(E70,#REF!,19,FALSE)</f>
        <v>#REF!</v>
      </c>
      <c r="AJ70" s="69"/>
      <c r="AK70" s="70" t="e">
        <f>#REF!</f>
        <v>#REF!</v>
      </c>
      <c r="AL70" s="70"/>
      <c r="AM70" s="70"/>
      <c r="AN70" s="71" t="e">
        <f>ROUND(VLOOKUP(E70,#REF!,14,FALSE), 3)</f>
        <v>#REF!</v>
      </c>
      <c r="AO70" s="71"/>
      <c r="AP70" s="71"/>
      <c r="AQ70" s="72" t="e">
        <f t="shared" si="0"/>
        <v>#REF!</v>
      </c>
      <c r="AR70" s="72"/>
      <c r="AS70" s="72"/>
    </row>
    <row r="71" spans="1:45" ht="30" customHeight="1" x14ac:dyDescent="0.3">
      <c r="A71" s="6">
        <v>49</v>
      </c>
      <c r="B71" s="69" t="e">
        <f>VLOOKUP(E71,#REF!,20,FALSE)</f>
        <v>#REF!</v>
      </c>
      <c r="C71" s="69"/>
      <c r="D71" s="69"/>
      <c r="E71" s="73" t="e">
        <f>#REF!</f>
        <v>#REF!</v>
      </c>
      <c r="F71" s="73"/>
      <c r="G71" s="73"/>
      <c r="H71" s="73"/>
      <c r="I71" s="73"/>
      <c r="J71" s="73"/>
      <c r="K71" s="68" t="e">
        <f>VLOOKUP(E71,#REF!,3,FALSE)</f>
        <v>#REF!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 t="e">
        <f>#REF!</f>
        <v>#REF!</v>
      </c>
      <c r="AF71" s="68"/>
      <c r="AG71" s="68"/>
      <c r="AH71" s="68"/>
      <c r="AI71" s="69" t="e">
        <f>VLOOKUP(E71,#REF!,19,FALSE)</f>
        <v>#REF!</v>
      </c>
      <c r="AJ71" s="69"/>
      <c r="AK71" s="70" t="e">
        <f>#REF!</f>
        <v>#REF!</v>
      </c>
      <c r="AL71" s="70"/>
      <c r="AM71" s="70"/>
      <c r="AN71" s="71" t="e">
        <f>ROUND(VLOOKUP(E71,#REF!,14,FALSE), 3)</f>
        <v>#REF!</v>
      </c>
      <c r="AO71" s="71"/>
      <c r="AP71" s="71"/>
      <c r="AQ71" s="72" t="e">
        <f t="shared" si="0"/>
        <v>#REF!</v>
      </c>
      <c r="AR71" s="72"/>
      <c r="AS71" s="72"/>
    </row>
    <row r="72" spans="1:45" ht="30" customHeight="1" x14ac:dyDescent="0.3">
      <c r="A72" s="6">
        <v>50</v>
      </c>
      <c r="B72" s="69" t="e">
        <f>VLOOKUP(E72,#REF!,20,FALSE)</f>
        <v>#REF!</v>
      </c>
      <c r="C72" s="69"/>
      <c r="D72" s="69"/>
      <c r="E72" s="73" t="e">
        <f>#REF!</f>
        <v>#REF!</v>
      </c>
      <c r="F72" s="73"/>
      <c r="G72" s="73"/>
      <c r="H72" s="73"/>
      <c r="I72" s="73"/>
      <c r="J72" s="73"/>
      <c r="K72" s="68" t="e">
        <f>VLOOKUP(E72,#REF!,3,FALSE)</f>
        <v>#REF!</v>
      </c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 t="e">
        <f>#REF!</f>
        <v>#REF!</v>
      </c>
      <c r="AF72" s="68"/>
      <c r="AG72" s="68"/>
      <c r="AH72" s="68"/>
      <c r="AI72" s="69" t="e">
        <f>VLOOKUP(E72,#REF!,19,FALSE)</f>
        <v>#REF!</v>
      </c>
      <c r="AJ72" s="69"/>
      <c r="AK72" s="70" t="e">
        <f>#REF!</f>
        <v>#REF!</v>
      </c>
      <c r="AL72" s="70"/>
      <c r="AM72" s="70"/>
      <c r="AN72" s="71" t="e">
        <f>ROUND(VLOOKUP(E72,#REF!,14,FALSE), 3)</f>
        <v>#REF!</v>
      </c>
      <c r="AO72" s="71"/>
      <c r="AP72" s="71"/>
      <c r="AQ72" s="72" t="e">
        <f t="shared" si="0"/>
        <v>#REF!</v>
      </c>
      <c r="AR72" s="72"/>
      <c r="AS72" s="72"/>
    </row>
    <row r="73" spans="1:45" ht="30" customHeight="1" x14ac:dyDescent="0.3">
      <c r="A73" s="6">
        <v>51</v>
      </c>
      <c r="B73" s="69" t="e">
        <f>VLOOKUP(E73,#REF!,20,FALSE)</f>
        <v>#REF!</v>
      </c>
      <c r="C73" s="69"/>
      <c r="D73" s="69"/>
      <c r="E73" s="73" t="e">
        <f>#REF!</f>
        <v>#REF!</v>
      </c>
      <c r="F73" s="73"/>
      <c r="G73" s="73"/>
      <c r="H73" s="73"/>
      <c r="I73" s="73"/>
      <c r="J73" s="73"/>
      <c r="K73" s="68" t="e">
        <f>VLOOKUP(E73,#REF!,3,FALSE)</f>
        <v>#REF!</v>
      </c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 t="e">
        <f>#REF!</f>
        <v>#REF!</v>
      </c>
      <c r="AF73" s="68"/>
      <c r="AG73" s="68"/>
      <c r="AH73" s="68"/>
      <c r="AI73" s="69" t="e">
        <f>VLOOKUP(E73,#REF!,19,FALSE)</f>
        <v>#REF!</v>
      </c>
      <c r="AJ73" s="69"/>
      <c r="AK73" s="70" t="e">
        <f>#REF!</f>
        <v>#REF!</v>
      </c>
      <c r="AL73" s="70"/>
      <c r="AM73" s="70"/>
      <c r="AN73" s="71" t="e">
        <f>ROUND(VLOOKUP(E73,#REF!,14,FALSE), 3)</f>
        <v>#REF!</v>
      </c>
      <c r="AO73" s="71"/>
      <c r="AP73" s="71"/>
      <c r="AQ73" s="72" t="e">
        <f t="shared" si="0"/>
        <v>#REF!</v>
      </c>
      <c r="AR73" s="72"/>
      <c r="AS73" s="72"/>
    </row>
    <row r="74" spans="1:45" ht="30" customHeight="1" x14ac:dyDescent="0.3">
      <c r="A74" s="6">
        <v>52</v>
      </c>
      <c r="B74" s="69" t="e">
        <f>VLOOKUP(E74,#REF!,20,FALSE)</f>
        <v>#REF!</v>
      </c>
      <c r="C74" s="69"/>
      <c r="D74" s="69"/>
      <c r="E74" s="73" t="e">
        <f>#REF!</f>
        <v>#REF!</v>
      </c>
      <c r="F74" s="73"/>
      <c r="G74" s="73"/>
      <c r="H74" s="73"/>
      <c r="I74" s="73"/>
      <c r="J74" s="73"/>
      <c r="K74" s="68" t="e">
        <f>VLOOKUP(E74,#REF!,3,FALSE)</f>
        <v>#REF!</v>
      </c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 t="e">
        <f>#REF!</f>
        <v>#REF!</v>
      </c>
      <c r="AF74" s="68"/>
      <c r="AG74" s="68"/>
      <c r="AH74" s="68"/>
      <c r="AI74" s="69" t="e">
        <f>VLOOKUP(E74,#REF!,19,FALSE)</f>
        <v>#REF!</v>
      </c>
      <c r="AJ74" s="69"/>
      <c r="AK74" s="70" t="e">
        <f>#REF!</f>
        <v>#REF!</v>
      </c>
      <c r="AL74" s="70"/>
      <c r="AM74" s="70"/>
      <c r="AN74" s="71" t="e">
        <f>ROUND(VLOOKUP(E74,#REF!,14,FALSE), 3)</f>
        <v>#REF!</v>
      </c>
      <c r="AO74" s="71"/>
      <c r="AP74" s="71"/>
      <c r="AQ74" s="72" t="e">
        <f t="shared" si="0"/>
        <v>#REF!</v>
      </c>
      <c r="AR74" s="72"/>
      <c r="AS74" s="72"/>
    </row>
    <row r="75" spans="1:45" ht="30" customHeight="1" x14ac:dyDescent="0.3">
      <c r="A75" s="6">
        <v>53</v>
      </c>
      <c r="B75" s="69" t="e">
        <f>VLOOKUP(E75,#REF!,20,FALSE)</f>
        <v>#REF!</v>
      </c>
      <c r="C75" s="69"/>
      <c r="D75" s="69"/>
      <c r="E75" s="73" t="e">
        <f>#REF!</f>
        <v>#REF!</v>
      </c>
      <c r="F75" s="73"/>
      <c r="G75" s="73"/>
      <c r="H75" s="73"/>
      <c r="I75" s="73"/>
      <c r="J75" s="73"/>
      <c r="K75" s="68" t="e">
        <f>VLOOKUP(E75,#REF!,3,FALSE)</f>
        <v>#REF!</v>
      </c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 t="e">
        <f>#REF!</f>
        <v>#REF!</v>
      </c>
      <c r="AF75" s="68"/>
      <c r="AG75" s="68"/>
      <c r="AH75" s="68"/>
      <c r="AI75" s="69" t="e">
        <f>VLOOKUP(E75,#REF!,19,FALSE)</f>
        <v>#REF!</v>
      </c>
      <c r="AJ75" s="69"/>
      <c r="AK75" s="70" t="e">
        <f>#REF!</f>
        <v>#REF!</v>
      </c>
      <c r="AL75" s="70"/>
      <c r="AM75" s="70"/>
      <c r="AN75" s="71" t="e">
        <f>ROUND(VLOOKUP(E75,#REF!,14,FALSE), 3)</f>
        <v>#REF!</v>
      </c>
      <c r="AO75" s="71"/>
      <c r="AP75" s="71"/>
      <c r="AQ75" s="72" t="e">
        <f t="shared" si="0"/>
        <v>#REF!</v>
      </c>
      <c r="AR75" s="72"/>
      <c r="AS75" s="72"/>
    </row>
    <row r="76" spans="1:45" ht="30" customHeight="1" x14ac:dyDescent="0.3">
      <c r="A76" s="6">
        <v>54</v>
      </c>
      <c r="B76" s="69" t="e">
        <f>VLOOKUP(E76,#REF!,20,FALSE)</f>
        <v>#REF!</v>
      </c>
      <c r="C76" s="69"/>
      <c r="D76" s="69"/>
      <c r="E76" s="73" t="e">
        <f>#REF!</f>
        <v>#REF!</v>
      </c>
      <c r="F76" s="73"/>
      <c r="G76" s="73"/>
      <c r="H76" s="73"/>
      <c r="I76" s="73"/>
      <c r="J76" s="73"/>
      <c r="K76" s="68" t="e">
        <f>VLOOKUP(E76,#REF!,3,FALSE)</f>
        <v>#REF!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 t="e">
        <f>#REF!</f>
        <v>#REF!</v>
      </c>
      <c r="AF76" s="68"/>
      <c r="AG76" s="68"/>
      <c r="AH76" s="68"/>
      <c r="AI76" s="69" t="e">
        <f>VLOOKUP(E76,#REF!,19,FALSE)</f>
        <v>#REF!</v>
      </c>
      <c r="AJ76" s="69"/>
      <c r="AK76" s="70" t="e">
        <f>#REF!</f>
        <v>#REF!</v>
      </c>
      <c r="AL76" s="70"/>
      <c r="AM76" s="70"/>
      <c r="AN76" s="71" t="e">
        <f>ROUND(VLOOKUP(E76,#REF!,14,FALSE), 3)</f>
        <v>#REF!</v>
      </c>
      <c r="AO76" s="71"/>
      <c r="AP76" s="71"/>
      <c r="AQ76" s="72" t="e">
        <f t="shared" si="0"/>
        <v>#REF!</v>
      </c>
      <c r="AR76" s="72"/>
      <c r="AS76" s="72"/>
    </row>
    <row r="77" spans="1:45" ht="30" customHeight="1" x14ac:dyDescent="0.3">
      <c r="A77" s="6">
        <v>55</v>
      </c>
      <c r="B77" s="69" t="e">
        <f>VLOOKUP(E77,#REF!,20,FALSE)</f>
        <v>#REF!</v>
      </c>
      <c r="C77" s="69"/>
      <c r="D77" s="69"/>
      <c r="E77" s="73" t="e">
        <f>#REF!</f>
        <v>#REF!</v>
      </c>
      <c r="F77" s="73"/>
      <c r="G77" s="73"/>
      <c r="H77" s="73"/>
      <c r="I77" s="73"/>
      <c r="J77" s="73"/>
      <c r="K77" s="68" t="e">
        <f>VLOOKUP(E77,#REF!,3,FALSE)</f>
        <v>#REF!</v>
      </c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 t="e">
        <f>#REF!</f>
        <v>#REF!</v>
      </c>
      <c r="AF77" s="68"/>
      <c r="AG77" s="68"/>
      <c r="AH77" s="68"/>
      <c r="AI77" s="69" t="e">
        <f>VLOOKUP(E77,#REF!,19,FALSE)</f>
        <v>#REF!</v>
      </c>
      <c r="AJ77" s="69"/>
      <c r="AK77" s="70" t="e">
        <f>#REF!</f>
        <v>#REF!</v>
      </c>
      <c r="AL77" s="70"/>
      <c r="AM77" s="70"/>
      <c r="AN77" s="71" t="e">
        <f>ROUND(VLOOKUP(E77,#REF!,14,FALSE), 3)</f>
        <v>#REF!</v>
      </c>
      <c r="AO77" s="71"/>
      <c r="AP77" s="71"/>
      <c r="AQ77" s="72" t="e">
        <f t="shared" si="0"/>
        <v>#REF!</v>
      </c>
      <c r="AR77" s="72"/>
      <c r="AS77" s="72"/>
    </row>
    <row r="78" spans="1:45" ht="30" customHeight="1" x14ac:dyDescent="0.3">
      <c r="A78" s="6">
        <v>56</v>
      </c>
      <c r="B78" s="69" t="e">
        <f>VLOOKUP(E78,#REF!,20,FALSE)</f>
        <v>#REF!</v>
      </c>
      <c r="C78" s="69"/>
      <c r="D78" s="69"/>
      <c r="E78" s="73" t="e">
        <f>#REF!</f>
        <v>#REF!</v>
      </c>
      <c r="F78" s="73"/>
      <c r="G78" s="73"/>
      <c r="H78" s="73"/>
      <c r="I78" s="73"/>
      <c r="J78" s="73"/>
      <c r="K78" s="68" t="e">
        <f>VLOOKUP(E78,#REF!,3,FALSE)</f>
        <v>#REF!</v>
      </c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 t="e">
        <f>#REF!</f>
        <v>#REF!</v>
      </c>
      <c r="AF78" s="68"/>
      <c r="AG78" s="68"/>
      <c r="AH78" s="68"/>
      <c r="AI78" s="69" t="e">
        <f>VLOOKUP(E78,#REF!,19,FALSE)</f>
        <v>#REF!</v>
      </c>
      <c r="AJ78" s="69"/>
      <c r="AK78" s="70" t="e">
        <f>#REF!</f>
        <v>#REF!</v>
      </c>
      <c r="AL78" s="70"/>
      <c r="AM78" s="70"/>
      <c r="AN78" s="71" t="e">
        <f>ROUND(VLOOKUP(E78,#REF!,14,FALSE), 3)</f>
        <v>#REF!</v>
      </c>
      <c r="AO78" s="71"/>
      <c r="AP78" s="71"/>
      <c r="AQ78" s="72" t="e">
        <f t="shared" si="0"/>
        <v>#REF!</v>
      </c>
      <c r="AR78" s="72"/>
      <c r="AS78" s="72"/>
    </row>
    <row r="79" spans="1:45" ht="30" customHeight="1" x14ac:dyDescent="0.3">
      <c r="A79" s="6">
        <v>57</v>
      </c>
      <c r="B79" s="69" t="e">
        <f>VLOOKUP(E79,#REF!,20,FALSE)</f>
        <v>#REF!</v>
      </c>
      <c r="C79" s="69"/>
      <c r="D79" s="69"/>
      <c r="E79" s="73" t="e">
        <f>#REF!</f>
        <v>#REF!</v>
      </c>
      <c r="F79" s="73"/>
      <c r="G79" s="73"/>
      <c r="H79" s="73"/>
      <c r="I79" s="73"/>
      <c r="J79" s="73"/>
      <c r="K79" s="68" t="e">
        <f>VLOOKUP(E79,#REF!,3,FALSE)</f>
        <v>#REF!</v>
      </c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 t="e">
        <f>#REF!</f>
        <v>#REF!</v>
      </c>
      <c r="AF79" s="68"/>
      <c r="AG79" s="68"/>
      <c r="AH79" s="68"/>
      <c r="AI79" s="69" t="e">
        <f>VLOOKUP(E79,#REF!,19,FALSE)</f>
        <v>#REF!</v>
      </c>
      <c r="AJ79" s="69"/>
      <c r="AK79" s="70" t="e">
        <f>#REF!</f>
        <v>#REF!</v>
      </c>
      <c r="AL79" s="70"/>
      <c r="AM79" s="70"/>
      <c r="AN79" s="71" t="e">
        <f>ROUND(VLOOKUP(E79,#REF!,14,FALSE), 3)</f>
        <v>#REF!</v>
      </c>
      <c r="AO79" s="71"/>
      <c r="AP79" s="71"/>
      <c r="AQ79" s="72" t="e">
        <f t="shared" si="0"/>
        <v>#REF!</v>
      </c>
      <c r="AR79" s="72"/>
      <c r="AS79" s="72"/>
    </row>
    <row r="80" spans="1:45" ht="30" customHeight="1" x14ac:dyDescent="0.3">
      <c r="A80" s="6">
        <v>58</v>
      </c>
      <c r="B80" s="69" t="e">
        <f>VLOOKUP(E80,#REF!,20,FALSE)</f>
        <v>#REF!</v>
      </c>
      <c r="C80" s="69"/>
      <c r="D80" s="69"/>
      <c r="E80" s="73" t="e">
        <f>#REF!</f>
        <v>#REF!</v>
      </c>
      <c r="F80" s="73"/>
      <c r="G80" s="73"/>
      <c r="H80" s="73"/>
      <c r="I80" s="73"/>
      <c r="J80" s="73"/>
      <c r="K80" s="68" t="e">
        <f>VLOOKUP(E80,#REF!,3,FALSE)</f>
        <v>#REF!</v>
      </c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 t="e">
        <f>#REF!</f>
        <v>#REF!</v>
      </c>
      <c r="AF80" s="68"/>
      <c r="AG80" s="68"/>
      <c r="AH80" s="68"/>
      <c r="AI80" s="69" t="e">
        <f>VLOOKUP(E80,#REF!,19,FALSE)</f>
        <v>#REF!</v>
      </c>
      <c r="AJ80" s="69"/>
      <c r="AK80" s="70" t="e">
        <f>#REF!</f>
        <v>#REF!</v>
      </c>
      <c r="AL80" s="70"/>
      <c r="AM80" s="70"/>
      <c r="AN80" s="71" t="e">
        <f>ROUND(VLOOKUP(E80,#REF!,14,FALSE), 3)</f>
        <v>#REF!</v>
      </c>
      <c r="AO80" s="71"/>
      <c r="AP80" s="71"/>
      <c r="AQ80" s="72" t="e">
        <f t="shared" si="0"/>
        <v>#REF!</v>
      </c>
      <c r="AR80" s="72"/>
      <c r="AS80" s="72"/>
    </row>
    <row r="81" spans="1:45" ht="30" customHeight="1" x14ac:dyDescent="0.3">
      <c r="A81" s="6">
        <v>59</v>
      </c>
      <c r="B81" s="69" t="e">
        <f>VLOOKUP(E81,#REF!,20,FALSE)</f>
        <v>#REF!</v>
      </c>
      <c r="C81" s="69"/>
      <c r="D81" s="69"/>
      <c r="E81" s="73" t="e">
        <f>#REF!</f>
        <v>#REF!</v>
      </c>
      <c r="F81" s="73"/>
      <c r="G81" s="73"/>
      <c r="H81" s="73"/>
      <c r="I81" s="73"/>
      <c r="J81" s="73"/>
      <c r="K81" s="68" t="e">
        <f>VLOOKUP(E81,#REF!,3,FALSE)</f>
        <v>#REF!</v>
      </c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 t="e">
        <f>#REF!</f>
        <v>#REF!</v>
      </c>
      <c r="AF81" s="68"/>
      <c r="AG81" s="68"/>
      <c r="AH81" s="68"/>
      <c r="AI81" s="69" t="e">
        <f>VLOOKUP(E81,#REF!,19,FALSE)</f>
        <v>#REF!</v>
      </c>
      <c r="AJ81" s="69"/>
      <c r="AK81" s="70" t="e">
        <f>#REF!</f>
        <v>#REF!</v>
      </c>
      <c r="AL81" s="70"/>
      <c r="AM81" s="70"/>
      <c r="AN81" s="71" t="e">
        <f>ROUND(VLOOKUP(E81,#REF!,14,FALSE), 3)</f>
        <v>#REF!</v>
      </c>
      <c r="AO81" s="71"/>
      <c r="AP81" s="71"/>
      <c r="AQ81" s="72" t="e">
        <f t="shared" si="0"/>
        <v>#REF!</v>
      </c>
      <c r="AR81" s="72"/>
      <c r="AS81" s="72"/>
    </row>
    <row r="82" spans="1:45" ht="30" customHeight="1" x14ac:dyDescent="0.3">
      <c r="A82" s="6">
        <v>60</v>
      </c>
      <c r="B82" s="69" t="e">
        <f>VLOOKUP(E82,#REF!,20,FALSE)</f>
        <v>#REF!</v>
      </c>
      <c r="C82" s="69"/>
      <c r="D82" s="69"/>
      <c r="E82" s="73" t="e">
        <f>#REF!</f>
        <v>#REF!</v>
      </c>
      <c r="F82" s="73"/>
      <c r="G82" s="73"/>
      <c r="H82" s="73"/>
      <c r="I82" s="73"/>
      <c r="J82" s="73"/>
      <c r="K82" s="68" t="e">
        <f>VLOOKUP(E82,#REF!,3,FALSE)</f>
        <v>#REF!</v>
      </c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 t="e">
        <f>#REF!</f>
        <v>#REF!</v>
      </c>
      <c r="AF82" s="68"/>
      <c r="AG82" s="68"/>
      <c r="AH82" s="68"/>
      <c r="AI82" s="69" t="e">
        <f>VLOOKUP(E82,#REF!,19,FALSE)</f>
        <v>#REF!</v>
      </c>
      <c r="AJ82" s="69"/>
      <c r="AK82" s="70" t="e">
        <f>#REF!</f>
        <v>#REF!</v>
      </c>
      <c r="AL82" s="70"/>
      <c r="AM82" s="70"/>
      <c r="AN82" s="71" t="e">
        <f>ROUND(VLOOKUP(E82,#REF!,14,FALSE), 3)</f>
        <v>#REF!</v>
      </c>
      <c r="AO82" s="71"/>
      <c r="AP82" s="71"/>
      <c r="AQ82" s="72" t="e">
        <f t="shared" si="0"/>
        <v>#REF!</v>
      </c>
      <c r="AR82" s="72"/>
      <c r="AS82" s="72"/>
    </row>
    <row r="83" spans="1:45" ht="30" customHeight="1" x14ac:dyDescent="0.3">
      <c r="A83" s="6">
        <v>61</v>
      </c>
      <c r="B83" s="69" t="e">
        <f>VLOOKUP(E83,#REF!,20,FALSE)</f>
        <v>#REF!</v>
      </c>
      <c r="C83" s="69"/>
      <c r="D83" s="69"/>
      <c r="E83" s="73" t="e">
        <f>#REF!</f>
        <v>#REF!</v>
      </c>
      <c r="F83" s="73"/>
      <c r="G83" s="73"/>
      <c r="H83" s="73"/>
      <c r="I83" s="73"/>
      <c r="J83" s="73"/>
      <c r="K83" s="68" t="e">
        <f>VLOOKUP(E83,#REF!,3,FALSE)</f>
        <v>#REF!</v>
      </c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 t="e">
        <f>#REF!</f>
        <v>#REF!</v>
      </c>
      <c r="AF83" s="68"/>
      <c r="AG83" s="68"/>
      <c r="AH83" s="68"/>
      <c r="AI83" s="69" t="e">
        <f>VLOOKUP(E83,#REF!,19,FALSE)</f>
        <v>#REF!</v>
      </c>
      <c r="AJ83" s="69"/>
      <c r="AK83" s="70" t="e">
        <f>#REF!</f>
        <v>#REF!</v>
      </c>
      <c r="AL83" s="70"/>
      <c r="AM83" s="70"/>
      <c r="AN83" s="71" t="e">
        <f>ROUND(VLOOKUP(E83,#REF!,14,FALSE), 3)</f>
        <v>#REF!</v>
      </c>
      <c r="AO83" s="71"/>
      <c r="AP83" s="71"/>
      <c r="AQ83" s="72" t="e">
        <f t="shared" si="0"/>
        <v>#REF!</v>
      </c>
      <c r="AR83" s="72"/>
      <c r="AS83" s="72"/>
    </row>
    <row r="84" spans="1:45" ht="30" customHeight="1" x14ac:dyDescent="0.3">
      <c r="A84" s="6">
        <v>62</v>
      </c>
      <c r="B84" s="69" t="e">
        <f>VLOOKUP(E84,#REF!,20,FALSE)</f>
        <v>#REF!</v>
      </c>
      <c r="C84" s="69"/>
      <c r="D84" s="69"/>
      <c r="E84" s="73" t="e">
        <f>#REF!</f>
        <v>#REF!</v>
      </c>
      <c r="F84" s="73"/>
      <c r="G84" s="73"/>
      <c r="H84" s="73"/>
      <c r="I84" s="73"/>
      <c r="J84" s="73"/>
      <c r="K84" s="68" t="e">
        <f>VLOOKUP(E84,#REF!,3,FALSE)</f>
        <v>#REF!</v>
      </c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 t="e">
        <f>#REF!</f>
        <v>#REF!</v>
      </c>
      <c r="AF84" s="68"/>
      <c r="AG84" s="68"/>
      <c r="AH84" s="68"/>
      <c r="AI84" s="69" t="e">
        <f>VLOOKUP(E84,#REF!,19,FALSE)</f>
        <v>#REF!</v>
      </c>
      <c r="AJ84" s="69"/>
      <c r="AK84" s="70" t="e">
        <f>#REF!</f>
        <v>#REF!</v>
      </c>
      <c r="AL84" s="70"/>
      <c r="AM84" s="70"/>
      <c r="AN84" s="71" t="e">
        <f>ROUND(VLOOKUP(E84,#REF!,14,FALSE), 3)</f>
        <v>#REF!</v>
      </c>
      <c r="AO84" s="71"/>
      <c r="AP84" s="71"/>
      <c r="AQ84" s="72" t="e">
        <f t="shared" si="0"/>
        <v>#REF!</v>
      </c>
      <c r="AR84" s="72"/>
      <c r="AS84" s="72"/>
    </row>
    <row r="85" spans="1:45" ht="30" customHeight="1" x14ac:dyDescent="0.3">
      <c r="A85" s="6">
        <v>63</v>
      </c>
      <c r="B85" s="69" t="e">
        <f>VLOOKUP(E85,#REF!,20,FALSE)</f>
        <v>#REF!</v>
      </c>
      <c r="C85" s="69"/>
      <c r="D85" s="69"/>
      <c r="E85" s="73" t="e">
        <f>#REF!</f>
        <v>#REF!</v>
      </c>
      <c r="F85" s="73"/>
      <c r="G85" s="73"/>
      <c r="H85" s="73"/>
      <c r="I85" s="73"/>
      <c r="J85" s="73"/>
      <c r="K85" s="68" t="e">
        <f>VLOOKUP(E85,#REF!,3,FALSE)</f>
        <v>#REF!</v>
      </c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 t="e">
        <f>_xlfn.SINGLE(#REF!)</f>
        <v>#REF!</v>
      </c>
      <c r="AF85" s="68"/>
      <c r="AG85" s="68"/>
      <c r="AH85" s="68"/>
      <c r="AI85" s="69" t="e">
        <f>VLOOKUP(E85,#REF!,19,FALSE)</f>
        <v>#REF!</v>
      </c>
      <c r="AJ85" s="69"/>
      <c r="AK85" s="70" t="e">
        <f>_xlfn.SINGLE(#REF!)</f>
        <v>#REF!</v>
      </c>
      <c r="AL85" s="70"/>
      <c r="AM85" s="70"/>
      <c r="AN85" s="71" t="e">
        <f>ROUND(VLOOKUP(E85,#REF!,14,FALSE), 3)</f>
        <v>#REF!</v>
      </c>
      <c r="AO85" s="71"/>
      <c r="AP85" s="71"/>
      <c r="AQ85" s="72" t="e">
        <f t="shared" si="0"/>
        <v>#REF!</v>
      </c>
      <c r="AR85" s="72"/>
      <c r="AS85" s="72"/>
    </row>
    <row r="86" spans="1:45" ht="30" customHeight="1" x14ac:dyDescent="0.3">
      <c r="A86" s="6">
        <v>64</v>
      </c>
      <c r="B86" s="69" t="e">
        <f>VLOOKUP(E86,#REF!,20,FALSE)</f>
        <v>#REF!</v>
      </c>
      <c r="C86" s="69"/>
      <c r="D86" s="69"/>
      <c r="E86" s="73" t="e">
        <f>#REF!</f>
        <v>#REF!</v>
      </c>
      <c r="F86" s="73"/>
      <c r="G86" s="73"/>
      <c r="H86" s="73"/>
      <c r="I86" s="73"/>
      <c r="J86" s="73"/>
      <c r="K86" s="68" t="e">
        <f>VLOOKUP(E86,#REF!,3,FALSE)</f>
        <v>#REF!</v>
      </c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 t="e">
        <f>_xlfn.SINGLE(#REF!)</f>
        <v>#REF!</v>
      </c>
      <c r="AF86" s="68"/>
      <c r="AG86" s="68"/>
      <c r="AH86" s="68"/>
      <c r="AI86" s="69" t="e">
        <f>VLOOKUP(E86,#REF!,19,FALSE)</f>
        <v>#REF!</v>
      </c>
      <c r="AJ86" s="69"/>
      <c r="AK86" s="70" t="e">
        <f>_xlfn.SINGLE(#REF!)</f>
        <v>#REF!</v>
      </c>
      <c r="AL86" s="70"/>
      <c r="AM86" s="70"/>
      <c r="AN86" s="71" t="e">
        <f>ROUND(VLOOKUP(E86,#REF!,14,FALSE), 3)</f>
        <v>#REF!</v>
      </c>
      <c r="AO86" s="71"/>
      <c r="AP86" s="71"/>
      <c r="AQ86" s="72" t="e">
        <f t="shared" si="0"/>
        <v>#REF!</v>
      </c>
      <c r="AR86" s="72"/>
      <c r="AS86" s="72"/>
    </row>
    <row r="87" spans="1:45" ht="30" customHeight="1" x14ac:dyDescent="0.3">
      <c r="A87" s="6">
        <v>65</v>
      </c>
      <c r="B87" s="69" t="e">
        <f>VLOOKUP(E87,#REF!,20,FALSE)</f>
        <v>#REF!</v>
      </c>
      <c r="C87" s="69"/>
      <c r="D87" s="69"/>
      <c r="E87" s="73" t="e">
        <f>#REF!</f>
        <v>#REF!</v>
      </c>
      <c r="F87" s="73"/>
      <c r="G87" s="73"/>
      <c r="H87" s="73"/>
      <c r="I87" s="73"/>
      <c r="J87" s="73"/>
      <c r="K87" s="68" t="e">
        <f>VLOOKUP(E87,#REF!,3,FALSE)</f>
        <v>#REF!</v>
      </c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 t="e">
        <f>_xlfn.SINGLE(#REF!)</f>
        <v>#REF!</v>
      </c>
      <c r="AF87" s="68"/>
      <c r="AG87" s="68"/>
      <c r="AH87" s="68"/>
      <c r="AI87" s="69" t="e">
        <f>VLOOKUP(E87,#REF!,19,FALSE)</f>
        <v>#REF!</v>
      </c>
      <c r="AJ87" s="69"/>
      <c r="AK87" s="70" t="e">
        <f>_xlfn.SINGLE(#REF!)</f>
        <v>#REF!</v>
      </c>
      <c r="AL87" s="70"/>
      <c r="AM87" s="70"/>
      <c r="AN87" s="71" t="e">
        <f>ROUND(VLOOKUP(E87,#REF!,14,FALSE), 3)</f>
        <v>#REF!</v>
      </c>
      <c r="AO87" s="71"/>
      <c r="AP87" s="71"/>
      <c r="AQ87" s="72" t="e">
        <f t="shared" si="0"/>
        <v>#REF!</v>
      </c>
      <c r="AR87" s="72"/>
      <c r="AS87" s="72"/>
    </row>
    <row r="88" spans="1:45" ht="30" customHeight="1" x14ac:dyDescent="0.3">
      <c r="A88" s="6">
        <v>66</v>
      </c>
      <c r="B88" s="69" t="e">
        <f>VLOOKUP(E88,#REF!,20,FALSE)</f>
        <v>#REF!</v>
      </c>
      <c r="C88" s="69"/>
      <c r="D88" s="69"/>
      <c r="E88" s="73" t="e">
        <f>#REF!</f>
        <v>#REF!</v>
      </c>
      <c r="F88" s="73"/>
      <c r="G88" s="73"/>
      <c r="H88" s="73"/>
      <c r="I88" s="73"/>
      <c r="J88" s="73"/>
      <c r="K88" s="68" t="e">
        <f>VLOOKUP(E88,#REF!,3,FALSE)</f>
        <v>#REF!</v>
      </c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 t="e">
        <f>#REF!</f>
        <v>#REF!</v>
      </c>
      <c r="AF88" s="68"/>
      <c r="AG88" s="68"/>
      <c r="AH88" s="68"/>
      <c r="AI88" s="69" t="e">
        <f>VLOOKUP(E88,#REF!,19,FALSE)</f>
        <v>#REF!</v>
      </c>
      <c r="AJ88" s="69"/>
      <c r="AK88" s="70" t="e">
        <f>#REF!</f>
        <v>#REF!</v>
      </c>
      <c r="AL88" s="70"/>
      <c r="AM88" s="70"/>
      <c r="AN88" s="71" t="e">
        <f>ROUND(VLOOKUP(E88,#REF!,14,FALSE), 3)</f>
        <v>#REF!</v>
      </c>
      <c r="AO88" s="71"/>
      <c r="AP88" s="71"/>
      <c r="AQ88" s="72" t="e">
        <f t="shared" ref="AQ88:AQ97" si="1">AK88*AN88</f>
        <v>#REF!</v>
      </c>
      <c r="AR88" s="72"/>
      <c r="AS88" s="72"/>
    </row>
    <row r="89" spans="1:45" ht="30" customHeight="1" x14ac:dyDescent="0.3">
      <c r="A89" s="6">
        <v>67</v>
      </c>
      <c r="B89" s="69" t="e">
        <f>VLOOKUP(E89,#REF!,20,FALSE)</f>
        <v>#REF!</v>
      </c>
      <c r="C89" s="69"/>
      <c r="D89" s="69"/>
      <c r="E89" s="73" t="e">
        <f>#REF!</f>
        <v>#REF!</v>
      </c>
      <c r="F89" s="73"/>
      <c r="G89" s="73"/>
      <c r="H89" s="73"/>
      <c r="I89" s="73"/>
      <c r="J89" s="73"/>
      <c r="K89" s="68" t="e">
        <f>VLOOKUP(E89,#REF!,3,FALSE)</f>
        <v>#REF!</v>
      </c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 t="e">
        <f>#REF!</f>
        <v>#REF!</v>
      </c>
      <c r="AF89" s="68"/>
      <c r="AG89" s="68"/>
      <c r="AH89" s="68"/>
      <c r="AI89" s="69" t="e">
        <f>VLOOKUP(E89,#REF!,19,FALSE)</f>
        <v>#REF!</v>
      </c>
      <c r="AJ89" s="69"/>
      <c r="AK89" s="70" t="e">
        <f>#REF!</f>
        <v>#REF!</v>
      </c>
      <c r="AL89" s="70"/>
      <c r="AM89" s="70"/>
      <c r="AN89" s="71" t="e">
        <f>ROUND(VLOOKUP(E89,#REF!,14,FALSE), 3)</f>
        <v>#REF!</v>
      </c>
      <c r="AO89" s="71"/>
      <c r="AP89" s="71"/>
      <c r="AQ89" s="72" t="e">
        <f t="shared" si="1"/>
        <v>#REF!</v>
      </c>
      <c r="AR89" s="72"/>
      <c r="AS89" s="72"/>
    </row>
    <row r="90" spans="1:45" ht="30" customHeight="1" x14ac:dyDescent="0.3">
      <c r="A90" s="6">
        <v>68</v>
      </c>
      <c r="B90" s="69" t="e">
        <f>VLOOKUP(E90,#REF!,20,FALSE)</f>
        <v>#REF!</v>
      </c>
      <c r="C90" s="69"/>
      <c r="D90" s="69"/>
      <c r="E90" s="73" t="e">
        <f>#REF!</f>
        <v>#REF!</v>
      </c>
      <c r="F90" s="73"/>
      <c r="G90" s="73"/>
      <c r="H90" s="73"/>
      <c r="I90" s="73"/>
      <c r="J90" s="73"/>
      <c r="K90" s="68" t="e">
        <f>VLOOKUP(E90,#REF!,3,FALSE)</f>
        <v>#REF!</v>
      </c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 t="e">
        <f>#REF!</f>
        <v>#REF!</v>
      </c>
      <c r="AF90" s="68"/>
      <c r="AG90" s="68"/>
      <c r="AH90" s="68"/>
      <c r="AI90" s="69" t="e">
        <f>VLOOKUP(E90,#REF!,19,FALSE)</f>
        <v>#REF!</v>
      </c>
      <c r="AJ90" s="69"/>
      <c r="AK90" s="70" t="e">
        <f>#REF!</f>
        <v>#REF!</v>
      </c>
      <c r="AL90" s="70"/>
      <c r="AM90" s="70"/>
      <c r="AN90" s="71" t="e">
        <f>ROUND(VLOOKUP(E90,#REF!,14,FALSE), 3)</f>
        <v>#REF!</v>
      </c>
      <c r="AO90" s="71"/>
      <c r="AP90" s="71"/>
      <c r="AQ90" s="72" t="e">
        <f t="shared" si="1"/>
        <v>#REF!</v>
      </c>
      <c r="AR90" s="72"/>
      <c r="AS90" s="72"/>
    </row>
    <row r="91" spans="1:45" ht="30" customHeight="1" x14ac:dyDescent="0.3">
      <c r="A91" s="6">
        <v>69</v>
      </c>
      <c r="B91" s="69" t="e">
        <f>VLOOKUP(E91,#REF!,20,FALSE)</f>
        <v>#REF!</v>
      </c>
      <c r="C91" s="69"/>
      <c r="D91" s="69"/>
      <c r="E91" s="73" t="e">
        <f>#REF!</f>
        <v>#REF!</v>
      </c>
      <c r="F91" s="73"/>
      <c r="G91" s="73"/>
      <c r="H91" s="73"/>
      <c r="I91" s="73"/>
      <c r="J91" s="73"/>
      <c r="K91" s="68" t="e">
        <f>VLOOKUP(E91,#REF!,3,FALSE)</f>
        <v>#REF!</v>
      </c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 t="e">
        <f>#REF!</f>
        <v>#REF!</v>
      </c>
      <c r="AF91" s="68"/>
      <c r="AG91" s="68"/>
      <c r="AH91" s="68"/>
      <c r="AI91" s="69" t="e">
        <f>VLOOKUP(E91,#REF!,19,FALSE)</f>
        <v>#REF!</v>
      </c>
      <c r="AJ91" s="69"/>
      <c r="AK91" s="70" t="e">
        <f>#REF!</f>
        <v>#REF!</v>
      </c>
      <c r="AL91" s="70"/>
      <c r="AM91" s="70"/>
      <c r="AN91" s="71" t="e">
        <f>ROUND(VLOOKUP(E91,#REF!,14,FALSE), 3)</f>
        <v>#REF!</v>
      </c>
      <c r="AO91" s="71"/>
      <c r="AP91" s="71"/>
      <c r="AQ91" s="72" t="e">
        <f t="shared" si="1"/>
        <v>#REF!</v>
      </c>
      <c r="AR91" s="72"/>
      <c r="AS91" s="72"/>
    </row>
    <row r="92" spans="1:45" ht="30" customHeight="1" x14ac:dyDescent="0.3">
      <c r="A92" s="6">
        <v>70</v>
      </c>
      <c r="B92" s="69" t="e">
        <f>VLOOKUP(E92,#REF!,20,FALSE)</f>
        <v>#REF!</v>
      </c>
      <c r="C92" s="69"/>
      <c r="D92" s="69"/>
      <c r="E92" s="73" t="e">
        <f>#REF!</f>
        <v>#REF!</v>
      </c>
      <c r="F92" s="73"/>
      <c r="G92" s="73"/>
      <c r="H92" s="73"/>
      <c r="I92" s="73"/>
      <c r="J92" s="73"/>
      <c r="K92" s="68" t="e">
        <f>VLOOKUP(E92,#REF!,3,FALSE)</f>
        <v>#REF!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 t="e">
        <f>#REF!</f>
        <v>#REF!</v>
      </c>
      <c r="AF92" s="68"/>
      <c r="AG92" s="68"/>
      <c r="AH92" s="68"/>
      <c r="AI92" s="69" t="e">
        <f>VLOOKUP(E92,#REF!,19,FALSE)</f>
        <v>#REF!</v>
      </c>
      <c r="AJ92" s="69"/>
      <c r="AK92" s="70" t="e">
        <f>#REF!</f>
        <v>#REF!</v>
      </c>
      <c r="AL92" s="70"/>
      <c r="AM92" s="70"/>
      <c r="AN92" s="71" t="e">
        <f>ROUND(VLOOKUP(E92,#REF!,14,FALSE), 3)</f>
        <v>#REF!</v>
      </c>
      <c r="AO92" s="71"/>
      <c r="AP92" s="71"/>
      <c r="AQ92" s="72" t="e">
        <f t="shared" si="1"/>
        <v>#REF!</v>
      </c>
      <c r="AR92" s="72"/>
      <c r="AS92" s="72"/>
    </row>
    <row r="93" spans="1:45" ht="30" customHeight="1" x14ac:dyDescent="0.3">
      <c r="A93" s="6">
        <v>71</v>
      </c>
      <c r="B93" s="69" t="e">
        <f>VLOOKUP(E93,#REF!,20,FALSE)</f>
        <v>#REF!</v>
      </c>
      <c r="C93" s="69"/>
      <c r="D93" s="69"/>
      <c r="E93" s="73" t="e">
        <f>#REF!</f>
        <v>#REF!</v>
      </c>
      <c r="F93" s="73"/>
      <c r="G93" s="73"/>
      <c r="H93" s="73"/>
      <c r="I93" s="73"/>
      <c r="J93" s="73"/>
      <c r="K93" s="68" t="e">
        <f>VLOOKUP(E93,#REF!,3,FALSE)</f>
        <v>#REF!</v>
      </c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 t="e">
        <f>#REF!</f>
        <v>#REF!</v>
      </c>
      <c r="AF93" s="68"/>
      <c r="AG93" s="68"/>
      <c r="AH93" s="68"/>
      <c r="AI93" s="69" t="e">
        <f>VLOOKUP(E93,#REF!,19,FALSE)</f>
        <v>#REF!</v>
      </c>
      <c r="AJ93" s="69"/>
      <c r="AK93" s="70" t="e">
        <f>#REF!</f>
        <v>#REF!</v>
      </c>
      <c r="AL93" s="70"/>
      <c r="AM93" s="70"/>
      <c r="AN93" s="71" t="e">
        <f>ROUND(VLOOKUP(E93,#REF!,14,FALSE), 3)</f>
        <v>#REF!</v>
      </c>
      <c r="AO93" s="71"/>
      <c r="AP93" s="71"/>
      <c r="AQ93" s="72" t="e">
        <f t="shared" si="1"/>
        <v>#REF!</v>
      </c>
      <c r="AR93" s="72"/>
      <c r="AS93" s="72"/>
    </row>
    <row r="94" spans="1:45" ht="30" customHeight="1" x14ac:dyDescent="0.3">
      <c r="A94" s="6">
        <v>72</v>
      </c>
      <c r="B94" s="69" t="e">
        <f>VLOOKUP(E94,#REF!,20,FALSE)</f>
        <v>#REF!</v>
      </c>
      <c r="C94" s="69"/>
      <c r="D94" s="69"/>
      <c r="E94" s="73" t="e">
        <f>#REF!</f>
        <v>#REF!</v>
      </c>
      <c r="F94" s="73"/>
      <c r="G94" s="73"/>
      <c r="H94" s="73"/>
      <c r="I94" s="73"/>
      <c r="J94" s="73"/>
      <c r="K94" s="68" t="e">
        <f>VLOOKUP(E94,#REF!,3,FALSE)</f>
        <v>#REF!</v>
      </c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 t="e">
        <f>#REF!</f>
        <v>#REF!</v>
      </c>
      <c r="AF94" s="68"/>
      <c r="AG94" s="68"/>
      <c r="AH94" s="68"/>
      <c r="AI94" s="69" t="e">
        <f>VLOOKUP(E94,#REF!,19,FALSE)</f>
        <v>#REF!</v>
      </c>
      <c r="AJ94" s="69"/>
      <c r="AK94" s="70" t="e">
        <f>#REF!</f>
        <v>#REF!</v>
      </c>
      <c r="AL94" s="70"/>
      <c r="AM94" s="70"/>
      <c r="AN94" s="71" t="e">
        <f>ROUND(VLOOKUP(E94,#REF!,14,FALSE), 3)</f>
        <v>#REF!</v>
      </c>
      <c r="AO94" s="71"/>
      <c r="AP94" s="71"/>
      <c r="AQ94" s="72" t="e">
        <f t="shared" si="1"/>
        <v>#REF!</v>
      </c>
      <c r="AR94" s="72"/>
      <c r="AS94" s="72"/>
    </row>
    <row r="95" spans="1:45" ht="30" customHeight="1" x14ac:dyDescent="0.3">
      <c r="A95" s="6">
        <v>73</v>
      </c>
      <c r="B95" s="69" t="e">
        <f>VLOOKUP(E95,#REF!,20,FALSE)</f>
        <v>#REF!</v>
      </c>
      <c r="C95" s="69"/>
      <c r="D95" s="69"/>
      <c r="E95" s="73" t="e">
        <f>#REF!</f>
        <v>#REF!</v>
      </c>
      <c r="F95" s="73"/>
      <c r="G95" s="73"/>
      <c r="H95" s="73"/>
      <c r="I95" s="73"/>
      <c r="J95" s="73"/>
      <c r="K95" s="68" t="e">
        <f>VLOOKUP(E95,#REF!,3,FALSE)</f>
        <v>#REF!</v>
      </c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 t="e">
        <f>#REF!</f>
        <v>#REF!</v>
      </c>
      <c r="AF95" s="68"/>
      <c r="AG95" s="68"/>
      <c r="AH95" s="68"/>
      <c r="AI95" s="69" t="e">
        <f>VLOOKUP(E95,#REF!,19,FALSE)</f>
        <v>#REF!</v>
      </c>
      <c r="AJ95" s="69"/>
      <c r="AK95" s="70" t="e">
        <f>#REF!</f>
        <v>#REF!</v>
      </c>
      <c r="AL95" s="70"/>
      <c r="AM95" s="70"/>
      <c r="AN95" s="71" t="e">
        <f>ROUND(VLOOKUP(E95,#REF!,14,FALSE), 3)</f>
        <v>#REF!</v>
      </c>
      <c r="AO95" s="71"/>
      <c r="AP95" s="71"/>
      <c r="AQ95" s="72" t="e">
        <f t="shared" si="1"/>
        <v>#REF!</v>
      </c>
      <c r="AR95" s="72"/>
      <c r="AS95" s="72"/>
    </row>
    <row r="96" spans="1:45" ht="30" customHeight="1" x14ac:dyDescent="0.3">
      <c r="A96" s="6">
        <v>74</v>
      </c>
      <c r="B96" s="69" t="e">
        <f>VLOOKUP(E96,#REF!,20,FALSE)</f>
        <v>#REF!</v>
      </c>
      <c r="C96" s="69"/>
      <c r="D96" s="69"/>
      <c r="E96" s="73" t="e">
        <f>#REF!</f>
        <v>#REF!</v>
      </c>
      <c r="F96" s="73"/>
      <c r="G96" s="73"/>
      <c r="H96" s="73"/>
      <c r="I96" s="73"/>
      <c r="J96" s="73"/>
      <c r="K96" s="68" t="e">
        <f>VLOOKUP(E96,#REF!,3,FALSE)</f>
        <v>#REF!</v>
      </c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 t="e">
        <f>#REF!</f>
        <v>#REF!</v>
      </c>
      <c r="AF96" s="68"/>
      <c r="AG96" s="68"/>
      <c r="AH96" s="68"/>
      <c r="AI96" s="69" t="e">
        <f>VLOOKUP(E96,#REF!,19,FALSE)</f>
        <v>#REF!</v>
      </c>
      <c r="AJ96" s="69"/>
      <c r="AK96" s="70" t="e">
        <f>#REF!</f>
        <v>#REF!</v>
      </c>
      <c r="AL96" s="70"/>
      <c r="AM96" s="70"/>
      <c r="AN96" s="71" t="e">
        <f>ROUND(VLOOKUP(E96,#REF!,14,FALSE), 3)</f>
        <v>#REF!</v>
      </c>
      <c r="AO96" s="71"/>
      <c r="AP96" s="71"/>
      <c r="AQ96" s="72" t="e">
        <f t="shared" si="1"/>
        <v>#REF!</v>
      </c>
      <c r="AR96" s="72"/>
      <c r="AS96" s="72"/>
    </row>
    <row r="97" spans="1:45" ht="30" customHeight="1" x14ac:dyDescent="0.3">
      <c r="A97" s="6">
        <v>75</v>
      </c>
      <c r="B97" s="69" t="e">
        <f>VLOOKUP(E97,#REF!,20,FALSE)</f>
        <v>#REF!</v>
      </c>
      <c r="C97" s="69"/>
      <c r="D97" s="69"/>
      <c r="E97" s="73" t="e">
        <f>#REF!</f>
        <v>#REF!</v>
      </c>
      <c r="F97" s="73"/>
      <c r="G97" s="73"/>
      <c r="H97" s="73"/>
      <c r="I97" s="73"/>
      <c r="J97" s="73"/>
      <c r="K97" s="68" t="e">
        <f>VLOOKUP(E97,#REF!,3,FALSE)</f>
        <v>#REF!</v>
      </c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 t="e">
        <f>#REF!</f>
        <v>#REF!</v>
      </c>
      <c r="AF97" s="68"/>
      <c r="AG97" s="68"/>
      <c r="AH97" s="68"/>
      <c r="AI97" s="69" t="e">
        <f>VLOOKUP(E97,#REF!,19,FALSE)</f>
        <v>#REF!</v>
      </c>
      <c r="AJ97" s="69"/>
      <c r="AK97" s="70" t="e">
        <f>#REF!</f>
        <v>#REF!</v>
      </c>
      <c r="AL97" s="70"/>
      <c r="AM97" s="70"/>
      <c r="AN97" s="71" t="e">
        <f>ROUND(VLOOKUP(E97,#REF!,14,FALSE), 3)</f>
        <v>#REF!</v>
      </c>
      <c r="AO97" s="71"/>
      <c r="AP97" s="71"/>
      <c r="AQ97" s="72" t="e">
        <f t="shared" si="1"/>
        <v>#REF!</v>
      </c>
      <c r="AR97" s="72"/>
      <c r="AS97" s="72"/>
    </row>
    <row r="98" spans="1:45" ht="18.75" customHeight="1" x14ac:dyDescent="0.3">
      <c r="AK98" s="60" t="s">
        <v>20</v>
      </c>
      <c r="AL98" s="61"/>
      <c r="AM98" s="61"/>
      <c r="AN98" s="61"/>
      <c r="AO98" s="62"/>
      <c r="AP98" s="57" t="e">
        <f>SUMIF(AQ23:AS97,"&lt;&gt;#N/A")</f>
        <v>#REF!</v>
      </c>
      <c r="AQ98" s="58"/>
      <c r="AR98" s="58"/>
      <c r="AS98" s="59"/>
    </row>
    <row r="99" spans="1:45" ht="18.75" customHeight="1" x14ac:dyDescent="0.3">
      <c r="AK99" s="60" t="s">
        <v>21</v>
      </c>
      <c r="AL99" s="61"/>
      <c r="AM99" s="61"/>
      <c r="AN99" s="61"/>
      <c r="AO99" s="62"/>
      <c r="AP99" s="57">
        <v>0</v>
      </c>
      <c r="AQ99" s="58"/>
      <c r="AR99" s="58"/>
      <c r="AS99" s="59"/>
    </row>
    <row r="100" spans="1:45" ht="18.75" customHeight="1" x14ac:dyDescent="0.3">
      <c r="AK100" s="60" t="s">
        <v>22</v>
      </c>
      <c r="AL100" s="61"/>
      <c r="AM100" s="61"/>
      <c r="AN100" s="61"/>
      <c r="AO100" s="62"/>
      <c r="AP100" s="57" t="e">
        <f>+AP98+AS99</f>
        <v>#REF!</v>
      </c>
      <c r="AQ100" s="58"/>
      <c r="AR100" s="58"/>
      <c r="AS100" s="59"/>
    </row>
    <row r="101" spans="1:45" ht="18.75" customHeight="1" x14ac:dyDescent="0.3">
      <c r="A101" s="65" t="s">
        <v>23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5" ht="18.75" customHeight="1" x14ac:dyDescent="0.3">
      <c r="A102" s="63" t="s">
        <v>24</v>
      </c>
      <c r="B102" s="63"/>
      <c r="C102" s="63"/>
      <c r="D102" s="63"/>
      <c r="E102" s="63"/>
      <c r="F102" s="63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5" ht="18.75" customHeight="1" x14ac:dyDescent="0.3">
      <c r="A103" s="63" t="s">
        <v>25</v>
      </c>
      <c r="B103" s="63"/>
      <c r="C103" s="63"/>
      <c r="D103" s="63"/>
      <c r="E103" s="63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5" ht="18.75" customHeight="1" x14ac:dyDescent="0.3">
      <c r="A104" s="63" t="s">
        <v>26</v>
      </c>
      <c r="B104" s="63"/>
      <c r="C104" s="63"/>
      <c r="D104" s="63"/>
      <c r="E104" s="63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1"/>
      <c r="Y104" s="3"/>
      <c r="Z104" s="3"/>
      <c r="AA104" s="3"/>
      <c r="AB104" s="3"/>
      <c r="AC104" s="3"/>
      <c r="AD104" s="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5" ht="18.75" customHeight="1" x14ac:dyDescent="0.3">
      <c r="A105" s="63" t="s">
        <v>27</v>
      </c>
      <c r="B105" s="63"/>
      <c r="C105" s="63"/>
      <c r="D105" s="63"/>
      <c r="E105" s="63"/>
      <c r="F105" s="63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5" ht="18.75" customHeight="1" x14ac:dyDescent="0.3">
      <c r="A106" s="63" t="s">
        <v>28</v>
      </c>
      <c r="B106" s="63"/>
      <c r="C106" s="63"/>
      <c r="D106" s="63"/>
      <c r="E106" s="63"/>
      <c r="F106" s="63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8" spans="1:45" ht="18.75" customHeight="1" x14ac:dyDescent="0.3">
      <c r="A108" s="53" t="s">
        <v>125</v>
      </c>
      <c r="B108" s="53"/>
      <c r="C108" s="53"/>
      <c r="D108" s="53"/>
      <c r="E108" s="53"/>
      <c r="F108" s="53"/>
      <c r="G108" s="53"/>
      <c r="H108" s="53" t="s">
        <v>126</v>
      </c>
      <c r="I108" s="53"/>
      <c r="J108" s="53"/>
      <c r="K108" s="53"/>
      <c r="L108" s="53"/>
      <c r="M108" s="53"/>
      <c r="N108" s="53"/>
      <c r="O108" s="53" t="s">
        <v>127</v>
      </c>
      <c r="P108" s="53"/>
      <c r="Q108" s="53"/>
      <c r="R108" s="53"/>
      <c r="S108" s="53"/>
      <c r="T108" s="53"/>
      <c r="U108" s="53"/>
    </row>
    <row r="109" spans="1:45" ht="18.75" customHeight="1" x14ac:dyDescent="0.3">
      <c r="A109" s="54" t="e">
        <f>AP98</f>
        <v>#REF!</v>
      </c>
      <c r="B109" s="54"/>
      <c r="C109" s="54"/>
      <c r="D109" s="54"/>
      <c r="E109" s="54"/>
      <c r="F109" s="54"/>
      <c r="G109" s="54"/>
      <c r="H109" s="54" t="e">
        <f>#REF!</f>
        <v>#REF!</v>
      </c>
      <c r="I109" s="54"/>
      <c r="J109" s="54"/>
      <c r="K109" s="54"/>
      <c r="L109" s="54"/>
      <c r="M109" s="54"/>
      <c r="N109" s="54"/>
      <c r="O109" s="54" t="e">
        <f>H109-A109</f>
        <v>#REF!</v>
      </c>
      <c r="P109" s="55"/>
      <c r="Q109" s="55"/>
      <c r="R109" s="55"/>
      <c r="S109" s="56" t="e">
        <f>(H109/A109)-1</f>
        <v>#REF!</v>
      </c>
      <c r="T109" s="56"/>
      <c r="U109" s="56"/>
    </row>
    <row r="110" spans="1:45" ht="18.75" customHeight="1" x14ac:dyDescent="0.3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  <c r="P110" s="55"/>
      <c r="Q110" s="55"/>
      <c r="R110" s="55"/>
      <c r="S110" s="56"/>
      <c r="T110" s="56"/>
      <c r="U110" s="56"/>
    </row>
  </sheetData>
  <mergeCells count="677">
    <mergeCell ref="O5:AE6"/>
    <mergeCell ref="J19:R19"/>
    <mergeCell ref="S19:V19"/>
    <mergeCell ref="AQ22:AS22"/>
    <mergeCell ref="B46:D46"/>
    <mergeCell ref="E46:J46"/>
    <mergeCell ref="K46:AD46"/>
    <mergeCell ref="B48:D48"/>
    <mergeCell ref="E48:J48"/>
    <mergeCell ref="K48:AD48"/>
    <mergeCell ref="X8:AS8"/>
    <mergeCell ref="A8:V8"/>
    <mergeCell ref="B22:D22"/>
    <mergeCell ref="B23:D23"/>
    <mergeCell ref="E22:J22"/>
    <mergeCell ref="AN22:AP22"/>
    <mergeCell ref="AK22:AM22"/>
    <mergeCell ref="AK23:AM23"/>
    <mergeCell ref="AQ23:AS23"/>
    <mergeCell ref="AN23:AP23"/>
    <mergeCell ref="AI22:AJ22"/>
    <mergeCell ref="AI23:AJ23"/>
    <mergeCell ref="AE22:AH22"/>
    <mergeCell ref="K22:AD22"/>
    <mergeCell ref="E23:J23"/>
    <mergeCell ref="K23:AD23"/>
    <mergeCell ref="AE23:AH23"/>
    <mergeCell ref="A10:F10"/>
    <mergeCell ref="A11:F11"/>
    <mergeCell ref="A12:F12"/>
    <mergeCell ref="A13:F13"/>
    <mergeCell ref="A14:F14"/>
    <mergeCell ref="A15:F15"/>
    <mergeCell ref="G10:V10"/>
    <mergeCell ref="G11:V11"/>
    <mergeCell ref="G12:V12"/>
    <mergeCell ref="G13:V13"/>
    <mergeCell ref="G14:V14"/>
    <mergeCell ref="G15:V15"/>
    <mergeCell ref="AD10:AS10"/>
    <mergeCell ref="AD11:AS11"/>
    <mergeCell ref="AD12:AS12"/>
    <mergeCell ref="AD13:AS13"/>
    <mergeCell ref="AD14:AS14"/>
    <mergeCell ref="AD15:AS15"/>
    <mergeCell ref="X10:AC10"/>
    <mergeCell ref="X11:AC11"/>
    <mergeCell ref="X12:AC12"/>
    <mergeCell ref="B24:D24"/>
    <mergeCell ref="E24:J24"/>
    <mergeCell ref="K24:AD24"/>
    <mergeCell ref="AE24:AH24"/>
    <mergeCell ref="AI24:AJ24"/>
    <mergeCell ref="AK24:AM24"/>
    <mergeCell ref="AN24:AP24"/>
    <mergeCell ref="AQ24:AS24"/>
    <mergeCell ref="B25:D25"/>
    <mergeCell ref="E25:J25"/>
    <mergeCell ref="K25:AD25"/>
    <mergeCell ref="AE25:AH25"/>
    <mergeCell ref="AI25:AJ25"/>
    <mergeCell ref="AK25:AM25"/>
    <mergeCell ref="AN25:AP25"/>
    <mergeCell ref="AQ25:AS25"/>
    <mergeCell ref="B26:D26"/>
    <mergeCell ref="E26:J26"/>
    <mergeCell ref="K26:AD26"/>
    <mergeCell ref="AE26:AH26"/>
    <mergeCell ref="AI26:AJ26"/>
    <mergeCell ref="AK26:AM26"/>
    <mergeCell ref="AN26:AP26"/>
    <mergeCell ref="AQ26:AS26"/>
    <mergeCell ref="B27:D27"/>
    <mergeCell ref="E27:J27"/>
    <mergeCell ref="K27:AD27"/>
    <mergeCell ref="AE27:AH27"/>
    <mergeCell ref="AI27:AJ27"/>
    <mergeCell ref="AK27:AM27"/>
    <mergeCell ref="AN27:AP27"/>
    <mergeCell ref="AQ27:AS27"/>
    <mergeCell ref="B28:D28"/>
    <mergeCell ref="E28:J28"/>
    <mergeCell ref="K28:AD28"/>
    <mergeCell ref="AE28:AH28"/>
    <mergeCell ref="AI28:AJ28"/>
    <mergeCell ref="AK28:AM28"/>
    <mergeCell ref="AN28:AP28"/>
    <mergeCell ref="AQ28:AS28"/>
    <mergeCell ref="B29:D29"/>
    <mergeCell ref="E29:J29"/>
    <mergeCell ref="K29:AD29"/>
    <mergeCell ref="AE29:AH29"/>
    <mergeCell ref="AI29:AJ29"/>
    <mergeCell ref="AK29:AM29"/>
    <mergeCell ref="AN29:AP29"/>
    <mergeCell ref="AQ29:AS29"/>
    <mergeCell ref="AE30:AH30"/>
    <mergeCell ref="AI30:AJ30"/>
    <mergeCell ref="AK30:AM30"/>
    <mergeCell ref="AN30:AP30"/>
    <mergeCell ref="AQ30:AS30"/>
    <mergeCell ref="B31:D31"/>
    <mergeCell ref="E31:J31"/>
    <mergeCell ref="K31:AD31"/>
    <mergeCell ref="AE31:AH31"/>
    <mergeCell ref="AI31:AJ31"/>
    <mergeCell ref="AK31:AM31"/>
    <mergeCell ref="AN31:AP31"/>
    <mergeCell ref="AQ31:AS31"/>
    <mergeCell ref="B30:D30"/>
    <mergeCell ref="E30:J30"/>
    <mergeCell ref="K30:AD30"/>
    <mergeCell ref="AE32:AH32"/>
    <mergeCell ref="AI32:AJ32"/>
    <mergeCell ref="AK32:AM32"/>
    <mergeCell ref="AN32:AP32"/>
    <mergeCell ref="AQ32:AS32"/>
    <mergeCell ref="B33:D33"/>
    <mergeCell ref="E33:J33"/>
    <mergeCell ref="K33:AD33"/>
    <mergeCell ref="AE33:AH33"/>
    <mergeCell ref="AI33:AJ33"/>
    <mergeCell ref="AK33:AM33"/>
    <mergeCell ref="AN33:AP33"/>
    <mergeCell ref="AQ33:AS33"/>
    <mergeCell ref="B32:D32"/>
    <mergeCell ref="E32:J32"/>
    <mergeCell ref="K32:AD32"/>
    <mergeCell ref="AE34:AH34"/>
    <mergeCell ref="AI34:AJ34"/>
    <mergeCell ref="AK34:AM34"/>
    <mergeCell ref="AN34:AP34"/>
    <mergeCell ref="AQ34:AS34"/>
    <mergeCell ref="B35:D35"/>
    <mergeCell ref="E35:J35"/>
    <mergeCell ref="K35:AD35"/>
    <mergeCell ref="AE35:AH35"/>
    <mergeCell ref="AI35:AJ35"/>
    <mergeCell ref="AK35:AM35"/>
    <mergeCell ref="AN35:AP35"/>
    <mergeCell ref="AQ35:AS35"/>
    <mergeCell ref="B34:D34"/>
    <mergeCell ref="E34:J34"/>
    <mergeCell ref="K34:AD34"/>
    <mergeCell ref="AE36:AH36"/>
    <mergeCell ref="AI36:AJ36"/>
    <mergeCell ref="AK36:AM36"/>
    <mergeCell ref="AN36:AP36"/>
    <mergeCell ref="AQ36:AS36"/>
    <mergeCell ref="B37:D37"/>
    <mergeCell ref="E37:J37"/>
    <mergeCell ref="K37:AD37"/>
    <mergeCell ref="AE37:AH37"/>
    <mergeCell ref="AI37:AJ37"/>
    <mergeCell ref="AK37:AM37"/>
    <mergeCell ref="AN37:AP37"/>
    <mergeCell ref="AQ37:AS37"/>
    <mergeCell ref="B36:D36"/>
    <mergeCell ref="E36:J36"/>
    <mergeCell ref="K36:AD36"/>
    <mergeCell ref="AE38:AH38"/>
    <mergeCell ref="AI38:AJ38"/>
    <mergeCell ref="AK38:AM38"/>
    <mergeCell ref="AN38:AP38"/>
    <mergeCell ref="AQ38:AS38"/>
    <mergeCell ref="B39:D39"/>
    <mergeCell ref="E39:J39"/>
    <mergeCell ref="K39:AD39"/>
    <mergeCell ref="AE39:AH39"/>
    <mergeCell ref="AI39:AJ39"/>
    <mergeCell ref="AK39:AM39"/>
    <mergeCell ref="AN39:AP39"/>
    <mergeCell ref="AQ39:AS39"/>
    <mergeCell ref="B38:D38"/>
    <mergeCell ref="E38:J38"/>
    <mergeCell ref="K38:AD38"/>
    <mergeCell ref="AE40:AH40"/>
    <mergeCell ref="AI40:AJ40"/>
    <mergeCell ref="AK40:AM40"/>
    <mergeCell ref="AN40:AP40"/>
    <mergeCell ref="AQ40:AS40"/>
    <mergeCell ref="B41:D41"/>
    <mergeCell ref="E41:J41"/>
    <mergeCell ref="K41:AD41"/>
    <mergeCell ref="AE41:AH41"/>
    <mergeCell ref="AI41:AJ41"/>
    <mergeCell ref="AK41:AM41"/>
    <mergeCell ref="AN41:AP41"/>
    <mergeCell ref="AQ41:AS41"/>
    <mergeCell ref="B40:D40"/>
    <mergeCell ref="E40:J40"/>
    <mergeCell ref="K40:AD40"/>
    <mergeCell ref="AE42:AH42"/>
    <mergeCell ref="AI42:AJ42"/>
    <mergeCell ref="AK42:AM42"/>
    <mergeCell ref="AN42:AP42"/>
    <mergeCell ref="AQ42:AS42"/>
    <mergeCell ref="B43:D43"/>
    <mergeCell ref="E43:J43"/>
    <mergeCell ref="K43:AD43"/>
    <mergeCell ref="AE43:AH43"/>
    <mergeCell ref="AI43:AJ43"/>
    <mergeCell ref="AK43:AM43"/>
    <mergeCell ref="AN43:AP43"/>
    <mergeCell ref="AQ43:AS43"/>
    <mergeCell ref="B42:D42"/>
    <mergeCell ref="E42:J42"/>
    <mergeCell ref="K42:AD42"/>
    <mergeCell ref="AE44:AH44"/>
    <mergeCell ref="AI44:AJ44"/>
    <mergeCell ref="AK44:AM44"/>
    <mergeCell ref="AN44:AP44"/>
    <mergeCell ref="AQ44:AS44"/>
    <mergeCell ref="B45:D45"/>
    <mergeCell ref="E45:J45"/>
    <mergeCell ref="K45:AD45"/>
    <mergeCell ref="AE45:AH45"/>
    <mergeCell ref="AI45:AJ45"/>
    <mergeCell ref="AK45:AM45"/>
    <mergeCell ref="AN45:AP45"/>
    <mergeCell ref="AQ45:AS45"/>
    <mergeCell ref="K44:AD44"/>
    <mergeCell ref="B44:D44"/>
    <mergeCell ref="E44:J44"/>
    <mergeCell ref="AQ46:AS46"/>
    <mergeCell ref="B47:D47"/>
    <mergeCell ref="E47:J47"/>
    <mergeCell ref="K47:AD47"/>
    <mergeCell ref="AE47:AH47"/>
    <mergeCell ref="AI47:AJ47"/>
    <mergeCell ref="AK47:AM47"/>
    <mergeCell ref="AN47:AP47"/>
    <mergeCell ref="AQ47:AS47"/>
    <mergeCell ref="B51:D51"/>
    <mergeCell ref="E51:J51"/>
    <mergeCell ref="K51:AD51"/>
    <mergeCell ref="AE51:AH51"/>
    <mergeCell ref="AI51:AJ51"/>
    <mergeCell ref="AK51:AM51"/>
    <mergeCell ref="AN51:AP51"/>
    <mergeCell ref="AQ51:AS51"/>
    <mergeCell ref="AE48:AH48"/>
    <mergeCell ref="AI48:AJ48"/>
    <mergeCell ref="AK48:AM48"/>
    <mergeCell ref="AN48:AP48"/>
    <mergeCell ref="AQ48:AS48"/>
    <mergeCell ref="B49:D49"/>
    <mergeCell ref="E49:J49"/>
    <mergeCell ref="K49:AD49"/>
    <mergeCell ref="AE49:AH49"/>
    <mergeCell ref="AI49:AJ49"/>
    <mergeCell ref="AK49:AM49"/>
    <mergeCell ref="AN49:AP49"/>
    <mergeCell ref="AQ49:AS49"/>
    <mergeCell ref="B50:D50"/>
    <mergeCell ref="E50:J50"/>
    <mergeCell ref="K50:AD50"/>
    <mergeCell ref="B52:D52"/>
    <mergeCell ref="E52:J52"/>
    <mergeCell ref="K52:AD52"/>
    <mergeCell ref="AE52:AH52"/>
    <mergeCell ref="AI52:AJ52"/>
    <mergeCell ref="AK52:AM52"/>
    <mergeCell ref="AN52:AP52"/>
    <mergeCell ref="AQ52:AS52"/>
    <mergeCell ref="B53:D53"/>
    <mergeCell ref="E53:J53"/>
    <mergeCell ref="K53:AD53"/>
    <mergeCell ref="AE53:AH53"/>
    <mergeCell ref="AI53:AJ53"/>
    <mergeCell ref="AK53:AM53"/>
    <mergeCell ref="AN53:AP53"/>
    <mergeCell ref="AQ53:AS53"/>
    <mergeCell ref="B54:D54"/>
    <mergeCell ref="E54:J54"/>
    <mergeCell ref="K54:AD54"/>
    <mergeCell ref="AE54:AH54"/>
    <mergeCell ref="AI54:AJ54"/>
    <mergeCell ref="AK54:AM54"/>
    <mergeCell ref="AN54:AP54"/>
    <mergeCell ref="AQ54:AS54"/>
    <mergeCell ref="B55:D55"/>
    <mergeCell ref="E55:J55"/>
    <mergeCell ref="K55:AD55"/>
    <mergeCell ref="AE55:AH55"/>
    <mergeCell ref="AI55:AJ55"/>
    <mergeCell ref="AK55:AM55"/>
    <mergeCell ref="AN55:AP55"/>
    <mergeCell ref="AQ55:AS55"/>
    <mergeCell ref="B56:D56"/>
    <mergeCell ref="E56:J56"/>
    <mergeCell ref="K56:AD56"/>
    <mergeCell ref="AE56:AH56"/>
    <mergeCell ref="AI56:AJ56"/>
    <mergeCell ref="AK56:AM56"/>
    <mergeCell ref="AN56:AP56"/>
    <mergeCell ref="AQ56:AS56"/>
    <mergeCell ref="B57:D57"/>
    <mergeCell ref="E57:J57"/>
    <mergeCell ref="K57:AD57"/>
    <mergeCell ref="AE57:AH57"/>
    <mergeCell ref="AI57:AJ57"/>
    <mergeCell ref="AK57:AM57"/>
    <mergeCell ref="AN57:AP57"/>
    <mergeCell ref="AQ57:AS57"/>
    <mergeCell ref="B58:D58"/>
    <mergeCell ref="E58:J58"/>
    <mergeCell ref="K58:AD58"/>
    <mergeCell ref="AE58:AH58"/>
    <mergeCell ref="AI58:AJ58"/>
    <mergeCell ref="AK58:AM58"/>
    <mergeCell ref="AN58:AP58"/>
    <mergeCell ref="AQ58:AS58"/>
    <mergeCell ref="B59:D59"/>
    <mergeCell ref="E59:J59"/>
    <mergeCell ref="K59:AD59"/>
    <mergeCell ref="AE59:AH59"/>
    <mergeCell ref="AI59:AJ59"/>
    <mergeCell ref="AK59:AM59"/>
    <mergeCell ref="AN59:AP59"/>
    <mergeCell ref="AQ59:AS59"/>
    <mergeCell ref="B60:D60"/>
    <mergeCell ref="E60:J60"/>
    <mergeCell ref="K60:AD60"/>
    <mergeCell ref="AE60:AH60"/>
    <mergeCell ref="AI60:AJ60"/>
    <mergeCell ref="AK60:AM60"/>
    <mergeCell ref="AN60:AP60"/>
    <mergeCell ref="AQ60:AS60"/>
    <mergeCell ref="B61:D61"/>
    <mergeCell ref="E61:J61"/>
    <mergeCell ref="K61:AD61"/>
    <mergeCell ref="AE61:AH61"/>
    <mergeCell ref="AI61:AJ61"/>
    <mergeCell ref="AK61:AM61"/>
    <mergeCell ref="AN61:AP61"/>
    <mergeCell ref="AQ61:AS61"/>
    <mergeCell ref="B62:D62"/>
    <mergeCell ref="E62:J62"/>
    <mergeCell ref="K62:AD62"/>
    <mergeCell ref="AE62:AH62"/>
    <mergeCell ref="AI62:AJ62"/>
    <mergeCell ref="AK62:AM62"/>
    <mergeCell ref="AN62:AP62"/>
    <mergeCell ref="AQ62:AS62"/>
    <mergeCell ref="B63:D63"/>
    <mergeCell ref="E63:J63"/>
    <mergeCell ref="K63:AD63"/>
    <mergeCell ref="AE63:AH63"/>
    <mergeCell ref="AI63:AJ63"/>
    <mergeCell ref="AK63:AM63"/>
    <mergeCell ref="AN63:AP63"/>
    <mergeCell ref="AQ63:AS63"/>
    <mergeCell ref="B64:D64"/>
    <mergeCell ref="E64:J64"/>
    <mergeCell ref="K64:AD64"/>
    <mergeCell ref="AE64:AH64"/>
    <mergeCell ref="AI64:AJ64"/>
    <mergeCell ref="AK64:AM64"/>
    <mergeCell ref="AN64:AP64"/>
    <mergeCell ref="AQ64:AS64"/>
    <mergeCell ref="B65:D65"/>
    <mergeCell ref="E65:J65"/>
    <mergeCell ref="K65:AD65"/>
    <mergeCell ref="AE65:AH65"/>
    <mergeCell ref="AI65:AJ65"/>
    <mergeCell ref="AK65:AM65"/>
    <mergeCell ref="AN65:AP65"/>
    <mergeCell ref="AQ65:AS65"/>
    <mergeCell ref="B66:D66"/>
    <mergeCell ref="E66:J66"/>
    <mergeCell ref="K66:AD66"/>
    <mergeCell ref="AE66:AH66"/>
    <mergeCell ref="AI66:AJ66"/>
    <mergeCell ref="AK66:AM66"/>
    <mergeCell ref="AN66:AP66"/>
    <mergeCell ref="AQ66:AS66"/>
    <mergeCell ref="B67:D67"/>
    <mergeCell ref="E67:J67"/>
    <mergeCell ref="K67:AD67"/>
    <mergeCell ref="AE67:AH67"/>
    <mergeCell ref="AI67:AJ67"/>
    <mergeCell ref="AK67:AM67"/>
    <mergeCell ref="AN67:AP67"/>
    <mergeCell ref="AQ67:AS67"/>
    <mergeCell ref="B68:D68"/>
    <mergeCell ref="E68:J68"/>
    <mergeCell ref="K68:AD68"/>
    <mergeCell ref="AE68:AH68"/>
    <mergeCell ref="AI68:AJ68"/>
    <mergeCell ref="AK68:AM68"/>
    <mergeCell ref="AN68:AP68"/>
    <mergeCell ref="AQ68:AS68"/>
    <mergeCell ref="B69:D69"/>
    <mergeCell ref="E69:J69"/>
    <mergeCell ref="K69:AD69"/>
    <mergeCell ref="AE69:AH69"/>
    <mergeCell ref="AI69:AJ69"/>
    <mergeCell ref="AK69:AM69"/>
    <mergeCell ref="AN69:AP69"/>
    <mergeCell ref="AQ69:AS69"/>
    <mergeCell ref="B70:D70"/>
    <mergeCell ref="E70:J70"/>
    <mergeCell ref="K70:AD70"/>
    <mergeCell ref="AE70:AH70"/>
    <mergeCell ref="AI70:AJ70"/>
    <mergeCell ref="AK70:AM70"/>
    <mergeCell ref="AN70:AP70"/>
    <mergeCell ref="AQ70:AS70"/>
    <mergeCell ref="B71:D71"/>
    <mergeCell ref="E71:J71"/>
    <mergeCell ref="K71:AD71"/>
    <mergeCell ref="AE71:AH71"/>
    <mergeCell ref="AI71:AJ71"/>
    <mergeCell ref="AK71:AM71"/>
    <mergeCell ref="AN71:AP71"/>
    <mergeCell ref="AQ71:AS71"/>
    <mergeCell ref="B72:D72"/>
    <mergeCell ref="E72:J72"/>
    <mergeCell ref="K72:AD72"/>
    <mergeCell ref="AE72:AH72"/>
    <mergeCell ref="AI72:AJ72"/>
    <mergeCell ref="AK72:AM72"/>
    <mergeCell ref="AN72:AP72"/>
    <mergeCell ref="AQ72:AS72"/>
    <mergeCell ref="B73:D73"/>
    <mergeCell ref="E73:J73"/>
    <mergeCell ref="K73:AD73"/>
    <mergeCell ref="AE73:AH73"/>
    <mergeCell ref="AI73:AJ73"/>
    <mergeCell ref="AK73:AM73"/>
    <mergeCell ref="AN73:AP73"/>
    <mergeCell ref="AQ73:AS73"/>
    <mergeCell ref="B74:D74"/>
    <mergeCell ref="E74:J74"/>
    <mergeCell ref="K74:AD74"/>
    <mergeCell ref="AE74:AH74"/>
    <mergeCell ref="AI74:AJ74"/>
    <mergeCell ref="AK74:AM74"/>
    <mergeCell ref="AN74:AP74"/>
    <mergeCell ref="AQ74:AS74"/>
    <mergeCell ref="B75:D75"/>
    <mergeCell ref="E75:J75"/>
    <mergeCell ref="K75:AD75"/>
    <mergeCell ref="AE75:AH75"/>
    <mergeCell ref="AI75:AJ75"/>
    <mergeCell ref="AK75:AM75"/>
    <mergeCell ref="AN75:AP75"/>
    <mergeCell ref="AQ75:AS75"/>
    <mergeCell ref="B76:D76"/>
    <mergeCell ref="E76:J76"/>
    <mergeCell ref="K76:AD76"/>
    <mergeCell ref="AE76:AH76"/>
    <mergeCell ref="AI76:AJ76"/>
    <mergeCell ref="AK76:AM76"/>
    <mergeCell ref="AN76:AP76"/>
    <mergeCell ref="AQ76:AS76"/>
    <mergeCell ref="B77:D77"/>
    <mergeCell ref="E77:J77"/>
    <mergeCell ref="K77:AD77"/>
    <mergeCell ref="AE77:AH77"/>
    <mergeCell ref="AI77:AJ77"/>
    <mergeCell ref="AK77:AM77"/>
    <mergeCell ref="AN77:AP77"/>
    <mergeCell ref="AQ77:AS77"/>
    <mergeCell ref="B78:D78"/>
    <mergeCell ref="E78:J78"/>
    <mergeCell ref="K78:AD78"/>
    <mergeCell ref="AE78:AH78"/>
    <mergeCell ref="AI78:AJ78"/>
    <mergeCell ref="AK78:AM78"/>
    <mergeCell ref="AN78:AP78"/>
    <mergeCell ref="AQ78:AS78"/>
    <mergeCell ref="B79:D79"/>
    <mergeCell ref="E79:J79"/>
    <mergeCell ref="K79:AD79"/>
    <mergeCell ref="AE79:AH79"/>
    <mergeCell ref="AI79:AJ79"/>
    <mergeCell ref="AK79:AM79"/>
    <mergeCell ref="AN79:AP79"/>
    <mergeCell ref="AQ79:AS79"/>
    <mergeCell ref="B80:D80"/>
    <mergeCell ref="E80:J80"/>
    <mergeCell ref="K80:AD80"/>
    <mergeCell ref="AE80:AH80"/>
    <mergeCell ref="AI80:AJ80"/>
    <mergeCell ref="AK80:AM80"/>
    <mergeCell ref="AN80:AP80"/>
    <mergeCell ref="AQ80:AS80"/>
    <mergeCell ref="B81:D81"/>
    <mergeCell ref="E81:J81"/>
    <mergeCell ref="K81:AD81"/>
    <mergeCell ref="AE81:AH81"/>
    <mergeCell ref="AI81:AJ81"/>
    <mergeCell ref="AK81:AM81"/>
    <mergeCell ref="AN81:AP81"/>
    <mergeCell ref="AQ81:AS81"/>
    <mergeCell ref="B82:D82"/>
    <mergeCell ref="E82:J82"/>
    <mergeCell ref="K82:AD82"/>
    <mergeCell ref="AE82:AH82"/>
    <mergeCell ref="AI82:AJ82"/>
    <mergeCell ref="AK82:AM82"/>
    <mergeCell ref="AN82:AP82"/>
    <mergeCell ref="AQ82:AS82"/>
    <mergeCell ref="B83:D83"/>
    <mergeCell ref="E83:J83"/>
    <mergeCell ref="K83:AD83"/>
    <mergeCell ref="AE83:AH83"/>
    <mergeCell ref="AI83:AJ83"/>
    <mergeCell ref="AK83:AM83"/>
    <mergeCell ref="AN83:AP83"/>
    <mergeCell ref="AQ83:AS83"/>
    <mergeCell ref="B84:D84"/>
    <mergeCell ref="E84:J84"/>
    <mergeCell ref="K84:AD84"/>
    <mergeCell ref="AE84:AH84"/>
    <mergeCell ref="AI84:AJ84"/>
    <mergeCell ref="AK84:AM84"/>
    <mergeCell ref="AN84:AP84"/>
    <mergeCell ref="AQ84:AS84"/>
    <mergeCell ref="B85:D85"/>
    <mergeCell ref="E85:J85"/>
    <mergeCell ref="K85:AD85"/>
    <mergeCell ref="AE85:AH85"/>
    <mergeCell ref="AI85:AJ85"/>
    <mergeCell ref="AK85:AM85"/>
    <mergeCell ref="AN85:AP85"/>
    <mergeCell ref="AQ85:AS85"/>
    <mergeCell ref="B86:D86"/>
    <mergeCell ref="E86:J86"/>
    <mergeCell ref="K86:AD86"/>
    <mergeCell ref="AE86:AH86"/>
    <mergeCell ref="AI86:AJ86"/>
    <mergeCell ref="AK86:AM86"/>
    <mergeCell ref="AN86:AP86"/>
    <mergeCell ref="AQ86:AS86"/>
    <mergeCell ref="B87:D87"/>
    <mergeCell ref="E87:J87"/>
    <mergeCell ref="K87:AD87"/>
    <mergeCell ref="AE87:AH87"/>
    <mergeCell ref="AI87:AJ87"/>
    <mergeCell ref="AK87:AM87"/>
    <mergeCell ref="AN87:AP87"/>
    <mergeCell ref="AQ87:AS87"/>
    <mergeCell ref="B88:D88"/>
    <mergeCell ref="E88:J88"/>
    <mergeCell ref="K88:AD88"/>
    <mergeCell ref="AE88:AH88"/>
    <mergeCell ref="AI88:AJ88"/>
    <mergeCell ref="AK88:AM88"/>
    <mergeCell ref="AN88:AP88"/>
    <mergeCell ref="AQ88:AS88"/>
    <mergeCell ref="B89:D89"/>
    <mergeCell ref="E89:J89"/>
    <mergeCell ref="K89:AD89"/>
    <mergeCell ref="AE89:AH89"/>
    <mergeCell ref="AI89:AJ89"/>
    <mergeCell ref="AK89:AM89"/>
    <mergeCell ref="AN89:AP89"/>
    <mergeCell ref="AQ89:AS89"/>
    <mergeCell ref="B90:D90"/>
    <mergeCell ref="E90:J90"/>
    <mergeCell ref="K90:AD90"/>
    <mergeCell ref="AE90:AH90"/>
    <mergeCell ref="AI90:AJ90"/>
    <mergeCell ref="AK90:AM90"/>
    <mergeCell ref="AN90:AP90"/>
    <mergeCell ref="AQ90:AS90"/>
    <mergeCell ref="B91:D91"/>
    <mergeCell ref="E91:J91"/>
    <mergeCell ref="K91:AD91"/>
    <mergeCell ref="AE91:AH91"/>
    <mergeCell ref="AI91:AJ91"/>
    <mergeCell ref="AK91:AM91"/>
    <mergeCell ref="AN91:AP91"/>
    <mergeCell ref="AQ91:AS91"/>
    <mergeCell ref="B92:D92"/>
    <mergeCell ref="E92:J92"/>
    <mergeCell ref="K92:AD92"/>
    <mergeCell ref="AE92:AH92"/>
    <mergeCell ref="AI92:AJ92"/>
    <mergeCell ref="AK92:AM92"/>
    <mergeCell ref="AN92:AP92"/>
    <mergeCell ref="AQ92:AS92"/>
    <mergeCell ref="B93:D93"/>
    <mergeCell ref="E93:J93"/>
    <mergeCell ref="K93:AD93"/>
    <mergeCell ref="AE93:AH93"/>
    <mergeCell ref="AI93:AJ93"/>
    <mergeCell ref="AK93:AM93"/>
    <mergeCell ref="AN93:AP93"/>
    <mergeCell ref="AQ93:AS93"/>
    <mergeCell ref="B94:D94"/>
    <mergeCell ref="E94:J94"/>
    <mergeCell ref="K94:AD94"/>
    <mergeCell ref="AE94:AH94"/>
    <mergeCell ref="AI94:AJ94"/>
    <mergeCell ref="AK94:AM94"/>
    <mergeCell ref="AN94:AP94"/>
    <mergeCell ref="AQ94:AS94"/>
    <mergeCell ref="B95:D95"/>
    <mergeCell ref="E95:J95"/>
    <mergeCell ref="K95:AD95"/>
    <mergeCell ref="AE95:AH95"/>
    <mergeCell ref="AI95:AJ95"/>
    <mergeCell ref="AK95:AM95"/>
    <mergeCell ref="AN95:AP95"/>
    <mergeCell ref="AQ95:AS95"/>
    <mergeCell ref="B97:D97"/>
    <mergeCell ref="E97:J97"/>
    <mergeCell ref="K97:AD97"/>
    <mergeCell ref="AE97:AH97"/>
    <mergeCell ref="AI97:AJ97"/>
    <mergeCell ref="AK97:AM97"/>
    <mergeCell ref="AN97:AP97"/>
    <mergeCell ref="AQ97:AS97"/>
    <mergeCell ref="B96:D96"/>
    <mergeCell ref="E96:J96"/>
    <mergeCell ref="X13:AC13"/>
    <mergeCell ref="X14:AC14"/>
    <mergeCell ref="X15:AC15"/>
    <mergeCell ref="AD17:AS17"/>
    <mergeCell ref="AD18:AS18"/>
    <mergeCell ref="AD19:AS19"/>
    <mergeCell ref="AD20:AS20"/>
    <mergeCell ref="AP98:AS98"/>
    <mergeCell ref="AP99:AS99"/>
    <mergeCell ref="K96:AD96"/>
    <mergeCell ref="AE96:AH96"/>
    <mergeCell ref="AI96:AJ96"/>
    <mergeCell ref="AK96:AM96"/>
    <mergeCell ref="AN96:AP96"/>
    <mergeCell ref="AQ96:AS96"/>
    <mergeCell ref="AE50:AH50"/>
    <mergeCell ref="AI50:AJ50"/>
    <mergeCell ref="AK50:AM50"/>
    <mergeCell ref="AN50:AP50"/>
    <mergeCell ref="AQ50:AS50"/>
    <mergeCell ref="AE46:AH46"/>
    <mergeCell ref="AI46:AJ46"/>
    <mergeCell ref="AK46:AM46"/>
    <mergeCell ref="AN46:AP46"/>
    <mergeCell ref="A17:F17"/>
    <mergeCell ref="A18:F18"/>
    <mergeCell ref="A19:F19"/>
    <mergeCell ref="A20:F20"/>
    <mergeCell ref="X17:AC17"/>
    <mergeCell ref="X18:AC18"/>
    <mergeCell ref="X19:AC19"/>
    <mergeCell ref="X20:AC20"/>
    <mergeCell ref="G17:V17"/>
    <mergeCell ref="G18:V18"/>
    <mergeCell ref="G19:I19"/>
    <mergeCell ref="G20:V20"/>
    <mergeCell ref="A108:G108"/>
    <mergeCell ref="H108:N108"/>
    <mergeCell ref="O108:U108"/>
    <mergeCell ref="A109:G110"/>
    <mergeCell ref="H109:N110"/>
    <mergeCell ref="O109:R110"/>
    <mergeCell ref="S109:U110"/>
    <mergeCell ref="AP100:AS100"/>
    <mergeCell ref="AK98:AO98"/>
    <mergeCell ref="AK99:AO99"/>
    <mergeCell ref="AK100:AO100"/>
    <mergeCell ref="A102:F102"/>
    <mergeCell ref="A103:F103"/>
    <mergeCell ref="A104:F104"/>
    <mergeCell ref="A105:F105"/>
    <mergeCell ref="A106:F106"/>
    <mergeCell ref="G102:V102"/>
    <mergeCell ref="G103:V103"/>
    <mergeCell ref="G104:V104"/>
    <mergeCell ref="G105:V105"/>
    <mergeCell ref="G106:V106"/>
    <mergeCell ref="A101:V101"/>
  </mergeCells>
  <conditionalFormatting sqref="Y99:Z99">
    <cfRule type="iconSet" priority="1">
      <iconSet iconSet="3Symbols">
        <cfvo type="percent" val="0"/>
        <cfvo type="percent" val="33"/>
        <cfvo type="percent" val="67"/>
      </iconSet>
    </cfRule>
  </conditionalFormatting>
  <printOptions horizontalCentered="1"/>
  <pageMargins left="0.25" right="0.25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D1E9-9B92-4692-B146-48AB1F548E37}">
  <sheetPr>
    <pageSetUpPr fitToPage="1"/>
  </sheetPr>
  <dimension ref="A1:W65"/>
  <sheetViews>
    <sheetView tabSelected="1" zoomScaleNormal="100" workbookViewId="0">
      <selection activeCell="G12" sqref="G12"/>
    </sheetView>
  </sheetViews>
  <sheetFormatPr baseColWidth="10" defaultColWidth="9.21875" defaultRowHeight="14.4" x14ac:dyDescent="0.3"/>
  <cols>
    <col min="1" max="1" width="3.77734375" style="49" customWidth="1"/>
    <col min="2" max="2" width="27.21875" style="50" customWidth="1"/>
    <col min="3" max="3" width="6.88671875" style="51" customWidth="1"/>
    <col min="4" max="4" width="3.33203125" style="48" customWidth="1"/>
    <col min="5" max="5" width="4.44140625" style="50" customWidth="1"/>
    <col min="6" max="6" width="31" style="50" customWidth="1"/>
    <col min="7" max="7" width="7.21875" style="52" customWidth="1"/>
    <col min="8" max="8" width="3.5546875" style="29" customWidth="1"/>
    <col min="9" max="10" width="9.21875" style="30"/>
    <col min="11" max="11" width="19.77734375" style="31" customWidth="1"/>
    <col min="12" max="12" width="11.109375" style="30" customWidth="1"/>
    <col min="13" max="13" width="9.21875" style="32" customWidth="1"/>
    <col min="14" max="14" width="10.109375" style="30" customWidth="1"/>
    <col min="15" max="15" width="13.77734375" style="32" customWidth="1"/>
    <col min="16" max="16" width="9.77734375" style="33" customWidth="1"/>
    <col min="17" max="17" width="52.21875" style="30" bestFit="1" customWidth="1"/>
    <col min="18" max="18" width="12.77734375" style="30" bestFit="1" customWidth="1"/>
    <col min="19" max="19" width="12.5546875" style="30" bestFit="1" customWidth="1"/>
    <col min="20" max="20" width="9.21875" style="30"/>
    <col min="21" max="21" width="13.21875" style="30" bestFit="1" customWidth="1"/>
    <col min="22" max="16384" width="9.21875" style="30"/>
  </cols>
  <sheetData>
    <row r="1" spans="1:18" ht="47.4" customHeight="1" x14ac:dyDescent="0.3">
      <c r="A1" s="94"/>
      <c r="B1" s="95"/>
      <c r="C1" s="96"/>
      <c r="D1" s="97"/>
      <c r="E1" s="95"/>
      <c r="F1" s="95"/>
      <c r="G1" s="98"/>
      <c r="H1" s="99"/>
      <c r="I1" s="100"/>
      <c r="J1" s="100"/>
      <c r="K1" s="101"/>
      <c r="L1" s="100"/>
      <c r="M1" s="102"/>
      <c r="N1" s="100"/>
    </row>
    <row r="2" spans="1:18" x14ac:dyDescent="0.3">
      <c r="A2" s="94"/>
      <c r="B2" s="103" t="s">
        <v>147</v>
      </c>
      <c r="C2" s="103"/>
      <c r="D2" s="103"/>
      <c r="E2" s="103"/>
      <c r="F2" s="103"/>
      <c r="G2" s="103"/>
      <c r="H2" s="99"/>
      <c r="I2" s="100"/>
      <c r="J2" s="100"/>
      <c r="K2" s="101"/>
      <c r="L2" s="100"/>
      <c r="M2" s="102"/>
      <c r="N2" s="100"/>
    </row>
    <row r="3" spans="1:18" x14ac:dyDescent="0.3">
      <c r="A3" s="94"/>
      <c r="B3" s="95"/>
      <c r="C3" s="104"/>
      <c r="D3" s="105"/>
      <c r="E3" s="95"/>
      <c r="F3" s="95"/>
      <c r="G3" s="104"/>
      <c r="H3" s="99"/>
      <c r="I3" s="100"/>
      <c r="J3" s="100"/>
      <c r="K3" s="101"/>
      <c r="L3" s="100"/>
      <c r="M3" s="102"/>
      <c r="N3" s="100"/>
    </row>
    <row r="4" spans="1:18" x14ac:dyDescent="0.3">
      <c r="A4" s="100"/>
      <c r="B4" s="95" t="s">
        <v>158</v>
      </c>
      <c r="C4" s="106"/>
      <c r="D4" s="95"/>
      <c r="E4" s="100"/>
      <c r="F4" s="95" t="s">
        <v>148</v>
      </c>
      <c r="G4" s="106"/>
      <c r="H4" s="95"/>
      <c r="I4" s="100"/>
      <c r="J4" s="100"/>
      <c r="K4" s="100"/>
      <c r="L4" s="100"/>
      <c r="M4" s="100"/>
      <c r="N4" s="100"/>
    </row>
    <row r="5" spans="1:18" ht="14.4" customHeight="1" x14ac:dyDescent="0.3">
      <c r="A5" s="94"/>
      <c r="B5" s="95"/>
      <c r="C5" s="96"/>
      <c r="D5" s="107"/>
      <c r="E5" s="95"/>
      <c r="F5" s="95"/>
      <c r="G5" s="98"/>
      <c r="H5" s="99"/>
      <c r="I5" s="100"/>
      <c r="J5" s="100"/>
      <c r="K5" s="101"/>
      <c r="L5" s="100"/>
      <c r="M5" s="102"/>
      <c r="N5" s="100"/>
    </row>
    <row r="6" spans="1:18" ht="14.4" customHeight="1" x14ac:dyDescent="0.3">
      <c r="A6" s="108"/>
      <c r="B6" s="109" t="s">
        <v>160</v>
      </c>
      <c r="C6" s="110" t="s">
        <v>162</v>
      </c>
      <c r="D6" s="111"/>
      <c r="E6" s="112"/>
      <c r="F6" s="109" t="s">
        <v>64</v>
      </c>
      <c r="G6" s="110" t="s">
        <v>162</v>
      </c>
      <c r="H6" s="99"/>
      <c r="I6" s="113" t="s">
        <v>157</v>
      </c>
      <c r="J6" s="100"/>
      <c r="K6" s="101"/>
      <c r="L6" s="100"/>
      <c r="M6" s="102"/>
      <c r="N6" s="100"/>
    </row>
    <row r="7" spans="1:18" ht="14.4" customHeight="1" x14ac:dyDescent="0.3">
      <c r="A7" s="114">
        <v>1</v>
      </c>
      <c r="B7" s="115" t="s">
        <v>40</v>
      </c>
      <c r="C7" s="116">
        <v>0.95799999999999996</v>
      </c>
      <c r="D7" s="97"/>
      <c r="E7" s="114">
        <v>1</v>
      </c>
      <c r="F7" s="115" t="s">
        <v>49</v>
      </c>
      <c r="G7" s="116">
        <v>0.04</v>
      </c>
      <c r="H7" s="99"/>
      <c r="I7" s="113" t="s">
        <v>165</v>
      </c>
      <c r="J7" s="100"/>
      <c r="K7" s="100"/>
      <c r="L7" s="100"/>
      <c r="M7" s="102"/>
      <c r="N7" s="100"/>
      <c r="R7" s="36"/>
    </row>
    <row r="8" spans="1:18" ht="14.4" customHeight="1" x14ac:dyDescent="0.3">
      <c r="A8" s="114">
        <v>2</v>
      </c>
      <c r="B8" s="115" t="s">
        <v>75</v>
      </c>
      <c r="C8" s="116">
        <v>1.17</v>
      </c>
      <c r="D8" s="107"/>
      <c r="E8" s="114">
        <v>2</v>
      </c>
      <c r="F8" s="117" t="s">
        <v>54</v>
      </c>
      <c r="G8" s="118">
        <v>0.10199999999999999</v>
      </c>
      <c r="H8" s="99"/>
      <c r="I8" s="100"/>
      <c r="J8" s="100"/>
      <c r="K8" s="101"/>
      <c r="L8" s="100"/>
      <c r="M8" s="102"/>
      <c r="N8" s="100"/>
      <c r="R8" s="36"/>
    </row>
    <row r="9" spans="1:18" ht="14.4" customHeight="1" x14ac:dyDescent="0.3">
      <c r="A9" s="114">
        <v>3</v>
      </c>
      <c r="B9" s="115" t="s">
        <v>76</v>
      </c>
      <c r="C9" s="116">
        <v>2.3420000000000001</v>
      </c>
      <c r="D9" s="107"/>
      <c r="E9" s="114">
        <v>3</v>
      </c>
      <c r="F9" s="115" t="s">
        <v>55</v>
      </c>
      <c r="G9" s="116">
        <v>0.108</v>
      </c>
      <c r="H9" s="99"/>
      <c r="I9" s="100"/>
      <c r="J9" s="100"/>
      <c r="K9" s="101"/>
      <c r="L9" s="100"/>
      <c r="M9" s="102"/>
      <c r="N9" s="100"/>
      <c r="R9" s="36"/>
    </row>
    <row r="10" spans="1:18" ht="14.4" customHeight="1" x14ac:dyDescent="0.3">
      <c r="A10" s="114">
        <v>4</v>
      </c>
      <c r="B10" s="115" t="s">
        <v>41</v>
      </c>
      <c r="C10" s="116">
        <v>0.85199999999999998</v>
      </c>
      <c r="D10" s="107"/>
      <c r="E10" s="114">
        <v>4</v>
      </c>
      <c r="F10" s="115" t="s">
        <v>56</v>
      </c>
      <c r="G10" s="116">
        <v>0.20200000000000001</v>
      </c>
      <c r="H10" s="99"/>
      <c r="I10" s="100"/>
      <c r="J10" s="100"/>
      <c r="K10" s="119" t="s">
        <v>163</v>
      </c>
      <c r="L10" s="119"/>
      <c r="M10" s="102"/>
      <c r="N10" s="100"/>
      <c r="R10" s="37"/>
    </row>
    <row r="11" spans="1:18" ht="14.4" customHeight="1" x14ac:dyDescent="0.3">
      <c r="A11" s="114">
        <v>5</v>
      </c>
      <c r="B11" s="115" t="s">
        <v>77</v>
      </c>
      <c r="C11" s="116">
        <v>1.0660000000000001</v>
      </c>
      <c r="D11" s="107"/>
      <c r="E11" s="114">
        <v>5</v>
      </c>
      <c r="F11" s="115" t="s">
        <v>57</v>
      </c>
      <c r="G11" s="116">
        <v>0.216</v>
      </c>
      <c r="H11" s="99"/>
      <c r="I11" s="120" t="s">
        <v>81</v>
      </c>
      <c r="J11" s="120" t="s">
        <v>87</v>
      </c>
      <c r="K11" s="119" t="s">
        <v>161</v>
      </c>
      <c r="L11" s="119"/>
      <c r="M11" s="121"/>
      <c r="N11" s="100"/>
    </row>
    <row r="12" spans="1:18" x14ac:dyDescent="0.3">
      <c r="A12" s="114">
        <v>6</v>
      </c>
      <c r="B12" s="115" t="s">
        <v>78</v>
      </c>
      <c r="C12" s="116">
        <v>2.1320000000000001</v>
      </c>
      <c r="D12" s="107"/>
      <c r="E12" s="114">
        <v>6</v>
      </c>
      <c r="F12" s="115" t="s">
        <v>50</v>
      </c>
      <c r="G12" s="116">
        <v>4.5999999999999999E-2</v>
      </c>
      <c r="H12" s="99"/>
      <c r="I12" s="112" t="s">
        <v>141</v>
      </c>
      <c r="J12" s="112" t="s">
        <v>142</v>
      </c>
      <c r="K12" s="122" t="s">
        <v>143</v>
      </c>
      <c r="L12" s="122" t="s">
        <v>164</v>
      </c>
      <c r="M12" s="112" t="s">
        <v>144</v>
      </c>
      <c r="N12" s="123" t="s">
        <v>159</v>
      </c>
      <c r="R12" s="36"/>
    </row>
    <row r="13" spans="1:18" x14ac:dyDescent="0.3">
      <c r="A13" s="114">
        <v>7</v>
      </c>
      <c r="B13" s="115" t="s">
        <v>42</v>
      </c>
      <c r="C13" s="116">
        <v>0.878</v>
      </c>
      <c r="D13" s="107"/>
      <c r="E13" s="114">
        <v>7</v>
      </c>
      <c r="F13" s="115" t="s">
        <v>52</v>
      </c>
      <c r="G13" s="116">
        <v>9.8000000000000004E-2</v>
      </c>
      <c r="H13" s="99"/>
      <c r="I13" s="132">
        <f>+C18</f>
        <v>1.1599999999999999</v>
      </c>
      <c r="J13" s="132">
        <f>+C28</f>
        <v>1.03</v>
      </c>
      <c r="K13" s="133">
        <f>+G8</f>
        <v>0.10199999999999999</v>
      </c>
      <c r="L13" s="134">
        <v>1</v>
      </c>
      <c r="M13" s="134">
        <v>0</v>
      </c>
      <c r="N13" s="135">
        <f>I13+J13+(K13*L13)+M13</f>
        <v>2.2919999999999998</v>
      </c>
      <c r="R13" s="36"/>
    </row>
    <row r="14" spans="1:18" x14ac:dyDescent="0.3">
      <c r="A14" s="114">
        <v>8</v>
      </c>
      <c r="B14" s="115" t="s">
        <v>79</v>
      </c>
      <c r="C14" s="116">
        <v>1.0920000000000001</v>
      </c>
      <c r="D14" s="107"/>
      <c r="E14" s="114">
        <v>8</v>
      </c>
      <c r="F14" s="115" t="s">
        <v>58</v>
      </c>
      <c r="G14" s="116">
        <v>0.108</v>
      </c>
      <c r="H14" s="99"/>
      <c r="I14" s="100"/>
      <c r="J14" s="100"/>
      <c r="K14" s="101"/>
      <c r="L14" s="100"/>
      <c r="M14" s="102"/>
      <c r="N14" s="124"/>
      <c r="R14" s="36"/>
    </row>
    <row r="15" spans="1:18" x14ac:dyDescent="0.3">
      <c r="A15" s="114">
        <v>9</v>
      </c>
      <c r="B15" s="115" t="s">
        <v>80</v>
      </c>
      <c r="C15" s="116">
        <v>2.1800000000000002</v>
      </c>
      <c r="D15" s="107"/>
      <c r="E15" s="114">
        <v>9</v>
      </c>
      <c r="F15" s="115" t="s">
        <v>59</v>
      </c>
      <c r="G15" s="116">
        <v>0.19600000000000001</v>
      </c>
      <c r="H15" s="99"/>
      <c r="I15" s="100"/>
      <c r="J15" s="100"/>
      <c r="K15" s="101"/>
      <c r="L15" s="100"/>
      <c r="M15" s="102"/>
      <c r="N15" s="124"/>
      <c r="R15" s="36"/>
    </row>
    <row r="16" spans="1:18" x14ac:dyDescent="0.3">
      <c r="A16" s="108"/>
      <c r="B16" s="125"/>
      <c r="C16" s="126"/>
      <c r="D16" s="107"/>
      <c r="E16" s="114">
        <v>10</v>
      </c>
      <c r="F16" s="115" t="s">
        <v>60</v>
      </c>
      <c r="G16" s="116">
        <v>0.216</v>
      </c>
      <c r="H16" s="99"/>
      <c r="I16" s="127" t="s">
        <v>150</v>
      </c>
      <c r="J16" s="100"/>
      <c r="K16" s="101"/>
      <c r="L16" s="100"/>
      <c r="M16" s="102"/>
      <c r="N16" s="124"/>
      <c r="R16" s="36"/>
    </row>
    <row r="17" spans="1:23" x14ac:dyDescent="0.3">
      <c r="A17" s="114">
        <v>1</v>
      </c>
      <c r="B17" s="128" t="s">
        <v>37</v>
      </c>
      <c r="C17" s="116">
        <v>0.96799999999999997</v>
      </c>
      <c r="D17" s="107"/>
      <c r="E17" s="114">
        <v>11</v>
      </c>
      <c r="F17" s="115" t="s">
        <v>51</v>
      </c>
      <c r="G17" s="116">
        <v>4.5999999999999999E-2</v>
      </c>
      <c r="H17" s="99"/>
      <c r="I17" s="129" t="s">
        <v>149</v>
      </c>
      <c r="J17" s="100"/>
      <c r="K17" s="101"/>
      <c r="L17" s="100"/>
      <c r="M17" s="102"/>
      <c r="N17" s="124"/>
      <c r="R17" s="36"/>
    </row>
    <row r="18" spans="1:23" x14ac:dyDescent="0.3">
      <c r="A18" s="114">
        <v>2</v>
      </c>
      <c r="B18" s="117" t="s">
        <v>81</v>
      </c>
      <c r="C18" s="118">
        <v>1.1599999999999999</v>
      </c>
      <c r="D18" s="107"/>
      <c r="E18" s="114">
        <v>12</v>
      </c>
      <c r="F18" s="115" t="s">
        <v>61</v>
      </c>
      <c r="G18" s="116">
        <v>0.10199999999999999</v>
      </c>
      <c r="H18" s="99"/>
      <c r="I18" s="100"/>
      <c r="J18" s="100"/>
      <c r="K18" s="101"/>
      <c r="L18" s="100"/>
      <c r="M18" s="102"/>
      <c r="N18" s="124"/>
      <c r="R18" s="36"/>
    </row>
    <row r="19" spans="1:23" x14ac:dyDescent="0.3">
      <c r="A19" s="114">
        <v>3</v>
      </c>
      <c r="B19" s="128" t="s">
        <v>82</v>
      </c>
      <c r="C19" s="116">
        <v>2.3159999999999998</v>
      </c>
      <c r="D19" s="107"/>
      <c r="E19" s="114">
        <v>13</v>
      </c>
      <c r="F19" s="115" t="s">
        <v>53</v>
      </c>
      <c r="G19" s="116">
        <v>0.11600000000000001</v>
      </c>
      <c r="H19" s="99"/>
      <c r="I19" s="127" t="s">
        <v>155</v>
      </c>
      <c r="J19" s="95"/>
      <c r="K19" s="101"/>
      <c r="L19" s="95"/>
      <c r="M19" s="95"/>
      <c r="N19" s="124"/>
      <c r="R19" s="36"/>
    </row>
    <row r="20" spans="1:23" x14ac:dyDescent="0.3">
      <c r="A20" s="114">
        <v>4</v>
      </c>
      <c r="B20" s="128" t="s">
        <v>38</v>
      </c>
      <c r="C20" s="116">
        <v>0.85599999999999998</v>
      </c>
      <c r="D20" s="107"/>
      <c r="E20" s="114">
        <v>14</v>
      </c>
      <c r="F20" s="115" t="s">
        <v>62</v>
      </c>
      <c r="G20" s="116">
        <v>0.20200000000000001</v>
      </c>
      <c r="H20" s="99"/>
      <c r="I20" s="95" t="s">
        <v>156</v>
      </c>
      <c r="J20" s="95"/>
      <c r="K20" s="101"/>
      <c r="L20" s="95"/>
      <c r="M20" s="95"/>
      <c r="N20" s="124"/>
      <c r="R20" s="36"/>
    </row>
    <row r="21" spans="1:23" x14ac:dyDescent="0.3">
      <c r="A21" s="114">
        <v>5</v>
      </c>
      <c r="B21" s="128" t="s">
        <v>83</v>
      </c>
      <c r="C21" s="116">
        <v>1.048</v>
      </c>
      <c r="D21" s="107"/>
      <c r="E21" s="114">
        <v>15</v>
      </c>
      <c r="F21" s="115" t="s">
        <v>63</v>
      </c>
      <c r="G21" s="116">
        <v>0.22800000000000001</v>
      </c>
      <c r="H21" s="99"/>
      <c r="I21" s="95" t="s">
        <v>151</v>
      </c>
      <c r="J21" s="95"/>
      <c r="K21" s="101"/>
      <c r="L21" s="95"/>
      <c r="M21" s="95"/>
      <c r="N21" s="124"/>
      <c r="R21" s="36"/>
    </row>
    <row r="22" spans="1:23" x14ac:dyDescent="0.3">
      <c r="A22" s="114">
        <v>6</v>
      </c>
      <c r="B22" s="128" t="s">
        <v>84</v>
      </c>
      <c r="C22" s="116">
        <v>2.1</v>
      </c>
      <c r="D22" s="107"/>
      <c r="E22" s="108"/>
      <c r="F22" s="109" t="s">
        <v>65</v>
      </c>
      <c r="G22" s="130"/>
      <c r="H22" s="99"/>
      <c r="I22" s="95" t="s">
        <v>152</v>
      </c>
      <c r="J22" s="95"/>
      <c r="K22" s="101"/>
      <c r="L22" s="95"/>
      <c r="M22" s="95"/>
      <c r="N22" s="124"/>
      <c r="R22" s="36"/>
    </row>
    <row r="23" spans="1:23" x14ac:dyDescent="0.3">
      <c r="A23" s="114">
        <v>7</v>
      </c>
      <c r="B23" s="128" t="s">
        <v>39</v>
      </c>
      <c r="C23" s="116">
        <v>0.88200000000000001</v>
      </c>
      <c r="D23" s="107"/>
      <c r="E23" s="114">
        <v>1</v>
      </c>
      <c r="F23" s="128" t="s">
        <v>66</v>
      </c>
      <c r="G23" s="116">
        <v>0.156</v>
      </c>
      <c r="H23" s="99"/>
      <c r="I23" s="100"/>
      <c r="J23" s="100"/>
      <c r="K23" s="101"/>
      <c r="L23" s="100"/>
      <c r="M23" s="102"/>
      <c r="N23" s="124"/>
      <c r="R23" s="36"/>
    </row>
    <row r="24" spans="1:23" x14ac:dyDescent="0.3">
      <c r="A24" s="114">
        <v>8</v>
      </c>
      <c r="B24" s="128" t="s">
        <v>85</v>
      </c>
      <c r="C24" s="116">
        <v>1.0740000000000001</v>
      </c>
      <c r="D24" s="107"/>
      <c r="E24" s="114">
        <v>2</v>
      </c>
      <c r="F24" s="128" t="s">
        <v>67</v>
      </c>
      <c r="G24" s="116">
        <v>0.18</v>
      </c>
      <c r="H24" s="99"/>
      <c r="I24" s="127" t="s">
        <v>153</v>
      </c>
      <c r="J24" s="100"/>
      <c r="K24" s="101"/>
      <c r="L24" s="100"/>
      <c r="M24" s="102"/>
      <c r="N24" s="124"/>
      <c r="R24" s="36"/>
    </row>
    <row r="25" spans="1:23" x14ac:dyDescent="0.3">
      <c r="A25" s="114">
        <v>9</v>
      </c>
      <c r="B25" s="128" t="s">
        <v>86</v>
      </c>
      <c r="C25" s="116">
        <v>2.1539999999999999</v>
      </c>
      <c r="D25" s="107"/>
      <c r="E25" s="114">
        <v>3</v>
      </c>
      <c r="F25" s="128" t="s">
        <v>68</v>
      </c>
      <c r="G25" s="116">
        <v>0.20599999999999999</v>
      </c>
      <c r="H25" s="99"/>
      <c r="I25" s="95" t="s">
        <v>154</v>
      </c>
      <c r="J25" s="100"/>
      <c r="K25" s="101"/>
      <c r="L25" s="100"/>
      <c r="M25" s="102"/>
      <c r="N25" s="124"/>
      <c r="R25" s="36"/>
      <c r="T25" s="38"/>
      <c r="U25" s="29"/>
    </row>
    <row r="26" spans="1:23" x14ac:dyDescent="0.3">
      <c r="A26" s="108"/>
      <c r="B26" s="125"/>
      <c r="C26" s="131"/>
      <c r="D26" s="107"/>
      <c r="E26" s="114">
        <v>4</v>
      </c>
      <c r="F26" s="128" t="s">
        <v>69</v>
      </c>
      <c r="G26" s="116">
        <v>0.36399999999999999</v>
      </c>
      <c r="H26" s="99"/>
      <c r="I26" s="100"/>
      <c r="J26" s="100"/>
      <c r="K26" s="101"/>
      <c r="L26" s="100"/>
      <c r="M26" s="102"/>
      <c r="N26" s="124"/>
      <c r="R26" s="36"/>
      <c r="T26" s="38"/>
      <c r="U26" s="29"/>
    </row>
    <row r="27" spans="1:23" x14ac:dyDescent="0.3">
      <c r="A27" s="114">
        <v>1</v>
      </c>
      <c r="B27" s="115" t="s">
        <v>43</v>
      </c>
      <c r="C27" s="116">
        <v>0.85199999999999998</v>
      </c>
      <c r="D27" s="107"/>
      <c r="E27" s="114">
        <v>5</v>
      </c>
      <c r="F27" s="128" t="s">
        <v>70</v>
      </c>
      <c r="G27" s="116">
        <v>0.41199999999999998</v>
      </c>
      <c r="H27" s="99"/>
      <c r="I27" s="100"/>
      <c r="J27" s="100"/>
      <c r="K27" s="101"/>
      <c r="L27" s="100"/>
      <c r="M27" s="102"/>
      <c r="N27" s="124"/>
      <c r="R27" s="39"/>
      <c r="S27" s="40"/>
      <c r="T27" s="41"/>
      <c r="U27" s="29"/>
    </row>
    <row r="28" spans="1:23" x14ac:dyDescent="0.3">
      <c r="A28" s="114">
        <v>2</v>
      </c>
      <c r="B28" s="117" t="s">
        <v>87</v>
      </c>
      <c r="C28" s="118">
        <v>1.03</v>
      </c>
      <c r="D28" s="107"/>
      <c r="E28" s="108"/>
      <c r="F28" s="109" t="s">
        <v>71</v>
      </c>
      <c r="G28" s="130"/>
      <c r="H28" s="99"/>
      <c r="I28" s="100"/>
      <c r="J28" s="100"/>
      <c r="K28" s="101"/>
      <c r="L28" s="100"/>
      <c r="M28" s="102"/>
      <c r="N28" s="124"/>
      <c r="R28" s="39"/>
      <c r="S28" s="40"/>
      <c r="T28" s="41"/>
      <c r="U28" s="29"/>
    </row>
    <row r="29" spans="1:23" x14ac:dyDescent="0.3">
      <c r="A29" s="114">
        <v>3</v>
      </c>
      <c r="B29" s="115" t="s">
        <v>88</v>
      </c>
      <c r="C29" s="116">
        <v>2.1240000000000001</v>
      </c>
      <c r="D29" s="107"/>
      <c r="E29" s="114">
        <v>1</v>
      </c>
      <c r="F29" s="115" t="s">
        <v>121</v>
      </c>
      <c r="G29" s="116">
        <v>0.10199999999999999</v>
      </c>
      <c r="H29" s="99"/>
      <c r="I29" s="100"/>
      <c r="J29" s="100"/>
      <c r="K29" s="101"/>
      <c r="L29" s="100"/>
      <c r="M29" s="102"/>
      <c r="N29" s="124"/>
      <c r="R29" s="39"/>
      <c r="S29" s="40"/>
      <c r="T29" s="41"/>
      <c r="U29" s="29"/>
      <c r="W29" s="42"/>
    </row>
    <row r="30" spans="1:23" x14ac:dyDescent="0.3">
      <c r="A30" s="114">
        <v>4</v>
      </c>
      <c r="B30" s="115" t="s">
        <v>44</v>
      </c>
      <c r="C30" s="116">
        <v>0.748</v>
      </c>
      <c r="D30" s="107"/>
      <c r="E30" s="114">
        <v>2</v>
      </c>
      <c r="F30" s="115" t="s">
        <v>122</v>
      </c>
      <c r="G30" s="116">
        <v>0.14460000000000001</v>
      </c>
      <c r="H30" s="99"/>
      <c r="I30" s="100"/>
      <c r="J30" s="100"/>
      <c r="K30" s="101"/>
      <c r="L30" s="100"/>
      <c r="M30" s="102"/>
      <c r="N30" s="124"/>
      <c r="R30" s="39"/>
      <c r="S30" s="40"/>
      <c r="T30" s="41"/>
      <c r="U30" s="29"/>
    </row>
    <row r="31" spans="1:23" x14ac:dyDescent="0.3">
      <c r="A31" s="114">
        <v>5</v>
      </c>
      <c r="B31" s="115" t="s">
        <v>89</v>
      </c>
      <c r="C31" s="116">
        <v>0.92600000000000005</v>
      </c>
      <c r="D31" s="107"/>
      <c r="E31" s="114">
        <v>3</v>
      </c>
      <c r="F31" s="115" t="s">
        <v>120</v>
      </c>
      <c r="G31" s="116">
        <v>0.188</v>
      </c>
      <c r="H31" s="99"/>
      <c r="I31" s="100"/>
      <c r="J31" s="100"/>
      <c r="K31" s="101"/>
      <c r="L31" s="100"/>
      <c r="M31" s="102"/>
      <c r="N31" s="124"/>
      <c r="P31" s="43"/>
      <c r="R31" s="39"/>
      <c r="S31" s="40"/>
      <c r="T31" s="41"/>
      <c r="U31" s="29"/>
      <c r="W31" s="42"/>
    </row>
    <row r="32" spans="1:23" x14ac:dyDescent="0.3">
      <c r="A32" s="114">
        <v>6</v>
      </c>
      <c r="B32" s="115" t="s">
        <v>90</v>
      </c>
      <c r="C32" s="116">
        <v>1.9159999999999999</v>
      </c>
      <c r="D32" s="107"/>
      <c r="E32" s="114">
        <v>4</v>
      </c>
      <c r="F32" s="115" t="s">
        <v>123</v>
      </c>
      <c r="G32" s="116">
        <v>0.28999999999999998</v>
      </c>
      <c r="H32" s="99"/>
      <c r="I32" s="100"/>
      <c r="J32" s="100"/>
      <c r="K32" s="101"/>
      <c r="L32" s="100"/>
      <c r="M32" s="102"/>
      <c r="N32" s="124"/>
      <c r="R32" s="39"/>
      <c r="S32" s="40"/>
      <c r="T32" s="41"/>
      <c r="U32" s="29"/>
    </row>
    <row r="33" spans="1:23" x14ac:dyDescent="0.3">
      <c r="A33" s="114">
        <v>7</v>
      </c>
      <c r="B33" s="115" t="s">
        <v>45</v>
      </c>
      <c r="C33" s="116">
        <v>0.77</v>
      </c>
      <c r="D33" s="107"/>
      <c r="E33" s="114">
        <v>5</v>
      </c>
      <c r="F33" s="115" t="s">
        <v>124</v>
      </c>
      <c r="G33" s="116">
        <v>0.376</v>
      </c>
      <c r="H33" s="99"/>
      <c r="I33" s="100"/>
      <c r="J33" s="100"/>
      <c r="K33" s="101"/>
      <c r="L33" s="100"/>
      <c r="M33" s="102"/>
      <c r="N33" s="124"/>
      <c r="Q33" s="36"/>
      <c r="R33" s="36"/>
      <c r="T33" s="38"/>
      <c r="U33" s="29"/>
      <c r="W33" s="42"/>
    </row>
    <row r="34" spans="1:23" x14ac:dyDescent="0.3">
      <c r="A34" s="114">
        <v>8</v>
      </c>
      <c r="B34" s="115" t="s">
        <v>91</v>
      </c>
      <c r="C34" s="116">
        <v>0.95</v>
      </c>
      <c r="D34" s="107"/>
      <c r="E34" s="108"/>
      <c r="F34" s="109" t="s">
        <v>72</v>
      </c>
      <c r="G34" s="130"/>
      <c r="H34" s="99"/>
      <c r="I34" s="100"/>
      <c r="J34" s="100"/>
      <c r="K34" s="101"/>
      <c r="L34" s="100"/>
      <c r="M34" s="102"/>
      <c r="N34" s="124"/>
      <c r="Q34" s="36"/>
      <c r="R34" s="36"/>
      <c r="T34" s="38"/>
      <c r="U34" s="29"/>
    </row>
    <row r="35" spans="1:23" x14ac:dyDescent="0.3">
      <c r="A35" s="114">
        <v>9</v>
      </c>
      <c r="B35" s="115" t="s">
        <v>92</v>
      </c>
      <c r="C35" s="116">
        <v>1.962</v>
      </c>
      <c r="D35" s="107"/>
      <c r="E35" s="114">
        <v>1</v>
      </c>
      <c r="F35" s="128" t="s">
        <v>106</v>
      </c>
      <c r="G35" s="116">
        <v>0.16</v>
      </c>
      <c r="H35" s="99"/>
      <c r="I35" s="100"/>
      <c r="J35" s="100"/>
      <c r="K35" s="101"/>
      <c r="L35" s="100"/>
      <c r="M35" s="102"/>
      <c r="N35" s="124"/>
      <c r="P35" s="44"/>
      <c r="Q35" s="42"/>
      <c r="T35" s="38"/>
      <c r="U35" s="29"/>
      <c r="W35" s="42"/>
    </row>
    <row r="36" spans="1:23" x14ac:dyDescent="0.3">
      <c r="A36" s="108"/>
      <c r="B36" s="125"/>
      <c r="C36" s="126"/>
      <c r="D36" s="107"/>
      <c r="E36" s="114">
        <v>2</v>
      </c>
      <c r="F36" s="128" t="s">
        <v>107</v>
      </c>
      <c r="G36" s="116">
        <v>0.17</v>
      </c>
      <c r="H36" s="99"/>
      <c r="I36" s="100"/>
      <c r="J36" s="100"/>
      <c r="K36" s="101"/>
      <c r="L36" s="100"/>
      <c r="M36" s="102"/>
      <c r="N36" s="124"/>
      <c r="P36" s="44"/>
      <c r="Q36" s="42"/>
      <c r="R36" s="36"/>
      <c r="T36" s="38"/>
      <c r="U36" s="29"/>
    </row>
    <row r="37" spans="1:23" x14ac:dyDescent="0.3">
      <c r="A37" s="114">
        <v>1</v>
      </c>
      <c r="B37" s="128" t="s">
        <v>46</v>
      </c>
      <c r="C37" s="116">
        <v>1.1819999999999999</v>
      </c>
      <c r="D37" s="107"/>
      <c r="E37" s="114">
        <v>3</v>
      </c>
      <c r="F37" s="128" t="s">
        <v>105</v>
      </c>
      <c r="G37" s="116">
        <v>0.192</v>
      </c>
      <c r="H37" s="99"/>
      <c r="I37" s="100"/>
      <c r="J37" s="100"/>
      <c r="K37" s="101"/>
      <c r="L37" s="100"/>
      <c r="M37" s="102"/>
      <c r="N37" s="124"/>
      <c r="P37" s="44"/>
      <c r="Q37" s="42"/>
      <c r="T37" s="38"/>
      <c r="U37" s="29"/>
      <c r="W37" s="42"/>
    </row>
    <row r="38" spans="1:23" x14ac:dyDescent="0.3">
      <c r="A38" s="114">
        <v>2</v>
      </c>
      <c r="B38" s="128" t="s">
        <v>93</v>
      </c>
      <c r="C38" s="116">
        <v>1.3560000000000001</v>
      </c>
      <c r="D38" s="107"/>
      <c r="E38" s="114">
        <v>4</v>
      </c>
      <c r="F38" s="128" t="s">
        <v>108</v>
      </c>
      <c r="G38" s="116">
        <v>0.33600000000000002</v>
      </c>
      <c r="H38" s="99"/>
      <c r="I38" s="100"/>
      <c r="J38" s="100"/>
      <c r="K38" s="101"/>
      <c r="L38" s="100"/>
      <c r="M38" s="102"/>
      <c r="N38" s="124"/>
      <c r="P38" s="44"/>
      <c r="Q38" s="36"/>
      <c r="T38" s="38"/>
      <c r="U38" s="29"/>
    </row>
    <row r="39" spans="1:23" x14ac:dyDescent="0.3">
      <c r="A39" s="114">
        <v>3</v>
      </c>
      <c r="B39" s="128" t="s">
        <v>94</v>
      </c>
      <c r="C39" s="116">
        <v>2.71</v>
      </c>
      <c r="D39" s="107"/>
      <c r="E39" s="114">
        <v>5</v>
      </c>
      <c r="F39" s="128" t="s">
        <v>109</v>
      </c>
      <c r="G39" s="116">
        <v>0.38400000000000001</v>
      </c>
      <c r="H39" s="99"/>
      <c r="I39" s="100"/>
      <c r="J39" s="100"/>
      <c r="K39" s="101"/>
      <c r="L39" s="100"/>
      <c r="M39" s="102"/>
      <c r="N39" s="124"/>
      <c r="P39" s="44"/>
      <c r="Q39" s="42"/>
      <c r="U39" s="29"/>
      <c r="W39" s="42"/>
    </row>
    <row r="40" spans="1:23" x14ac:dyDescent="0.3">
      <c r="A40" s="114">
        <v>4</v>
      </c>
      <c r="B40" s="128" t="s">
        <v>47</v>
      </c>
      <c r="C40" s="116">
        <v>1.0760000000000001</v>
      </c>
      <c r="D40" s="107"/>
      <c r="E40" s="108"/>
      <c r="F40" s="109" t="s">
        <v>73</v>
      </c>
      <c r="G40" s="130"/>
      <c r="H40" s="99"/>
      <c r="I40" s="100"/>
      <c r="J40" s="100"/>
      <c r="K40" s="101"/>
      <c r="L40" s="100"/>
      <c r="M40" s="102"/>
      <c r="N40" s="124"/>
      <c r="P40" s="44"/>
      <c r="Q40" s="42"/>
      <c r="T40" s="93"/>
      <c r="U40" s="93"/>
      <c r="V40" s="93"/>
    </row>
    <row r="41" spans="1:23" x14ac:dyDescent="0.3">
      <c r="A41" s="114">
        <v>5</v>
      </c>
      <c r="B41" s="128" t="s">
        <v>95</v>
      </c>
      <c r="C41" s="116">
        <v>1.25</v>
      </c>
      <c r="D41" s="107"/>
      <c r="E41" s="114">
        <v>1</v>
      </c>
      <c r="F41" s="115" t="s">
        <v>110</v>
      </c>
      <c r="G41" s="116">
        <v>0.40400000000000003</v>
      </c>
      <c r="H41" s="99"/>
      <c r="I41" s="100"/>
      <c r="J41" s="100"/>
      <c r="K41" s="101"/>
      <c r="L41" s="100"/>
      <c r="M41" s="102"/>
      <c r="N41" s="124"/>
      <c r="P41" s="44"/>
      <c r="Q41" s="42"/>
      <c r="U41" s="35"/>
      <c r="W41" s="42"/>
    </row>
    <row r="42" spans="1:23" x14ac:dyDescent="0.3">
      <c r="A42" s="114">
        <v>6</v>
      </c>
      <c r="B42" s="128" t="s">
        <v>96</v>
      </c>
      <c r="C42" s="116">
        <v>2.4980000000000002</v>
      </c>
      <c r="D42" s="107"/>
      <c r="E42" s="114">
        <v>2</v>
      </c>
      <c r="F42" s="115" t="s">
        <v>111</v>
      </c>
      <c r="G42" s="116">
        <v>0.438</v>
      </c>
      <c r="H42" s="99"/>
      <c r="I42" s="100"/>
      <c r="J42" s="100"/>
      <c r="K42" s="101"/>
      <c r="L42" s="100"/>
      <c r="M42" s="102"/>
      <c r="N42" s="124"/>
      <c r="P42" s="44"/>
      <c r="Q42" s="42"/>
      <c r="S42" s="45"/>
      <c r="T42" s="29"/>
      <c r="U42" s="29"/>
      <c r="V42" s="29"/>
    </row>
    <row r="43" spans="1:23" x14ac:dyDescent="0.3">
      <c r="A43" s="114">
        <v>7</v>
      </c>
      <c r="B43" s="128" t="s">
        <v>48</v>
      </c>
      <c r="C43" s="116">
        <v>1.0980000000000001</v>
      </c>
      <c r="D43" s="107"/>
      <c r="E43" s="114">
        <v>3</v>
      </c>
      <c r="F43" s="115" t="s">
        <v>112</v>
      </c>
      <c r="G43" s="116">
        <v>0.45600000000000002</v>
      </c>
      <c r="H43" s="99"/>
      <c r="I43" s="100"/>
      <c r="J43" s="100"/>
      <c r="K43" s="101"/>
      <c r="L43" s="100"/>
      <c r="M43" s="102"/>
      <c r="N43" s="124"/>
      <c r="P43" s="44"/>
      <c r="S43" s="45"/>
      <c r="T43" s="29"/>
      <c r="U43" s="29"/>
      <c r="V43" s="29"/>
      <c r="W43" s="42"/>
    </row>
    <row r="44" spans="1:23" x14ac:dyDescent="0.3">
      <c r="A44" s="114">
        <v>8</v>
      </c>
      <c r="B44" s="128" t="s">
        <v>97</v>
      </c>
      <c r="C44" s="116">
        <v>1.272</v>
      </c>
      <c r="D44" s="107"/>
      <c r="E44" s="114">
        <v>4</v>
      </c>
      <c r="F44" s="115" t="s">
        <v>113</v>
      </c>
      <c r="G44" s="116">
        <v>0.85599999999999998</v>
      </c>
      <c r="H44" s="99"/>
      <c r="I44" s="100"/>
      <c r="J44" s="100"/>
      <c r="K44" s="101"/>
      <c r="L44" s="100"/>
      <c r="M44" s="102"/>
      <c r="N44" s="124"/>
      <c r="P44" s="44"/>
      <c r="Q44" s="42"/>
      <c r="S44" s="45"/>
      <c r="T44" s="29"/>
      <c r="U44" s="29"/>
      <c r="V44" s="29"/>
    </row>
    <row r="45" spans="1:23" x14ac:dyDescent="0.3">
      <c r="A45" s="114">
        <v>9</v>
      </c>
      <c r="B45" s="128" t="s">
        <v>98</v>
      </c>
      <c r="C45" s="116">
        <v>2.548</v>
      </c>
      <c r="D45" s="107"/>
      <c r="E45" s="114">
        <v>5</v>
      </c>
      <c r="F45" s="115" t="s">
        <v>114</v>
      </c>
      <c r="G45" s="116">
        <v>0.91</v>
      </c>
      <c r="H45" s="99"/>
      <c r="I45" s="100"/>
      <c r="J45" s="100"/>
      <c r="K45" s="101"/>
      <c r="L45" s="100"/>
      <c r="M45" s="102"/>
      <c r="N45" s="124"/>
      <c r="P45" s="46"/>
      <c r="Q45" s="42"/>
      <c r="S45" s="45"/>
      <c r="T45" s="29"/>
      <c r="U45" s="29"/>
      <c r="V45" s="29"/>
      <c r="W45" s="42"/>
    </row>
    <row r="46" spans="1:23" x14ac:dyDescent="0.3">
      <c r="A46" s="108"/>
      <c r="B46" s="125"/>
      <c r="C46" s="126"/>
      <c r="D46" s="107"/>
      <c r="E46" s="108"/>
      <c r="F46" s="109" t="s">
        <v>74</v>
      </c>
      <c r="G46" s="130"/>
      <c r="H46" s="99"/>
      <c r="I46" s="100"/>
      <c r="J46" s="100"/>
      <c r="K46" s="101"/>
      <c r="L46" s="100"/>
      <c r="M46" s="102"/>
      <c r="N46" s="124"/>
      <c r="P46" s="46"/>
      <c r="Q46" s="42"/>
      <c r="S46" s="45"/>
      <c r="T46" s="29"/>
      <c r="U46" s="29"/>
      <c r="V46" s="29"/>
    </row>
    <row r="47" spans="1:23" x14ac:dyDescent="0.3">
      <c r="A47" s="120">
        <v>1</v>
      </c>
      <c r="B47" s="115" t="s">
        <v>128</v>
      </c>
      <c r="C47" s="116">
        <v>4.6139999999999999</v>
      </c>
      <c r="D47" s="107"/>
      <c r="E47" s="114">
        <v>1</v>
      </c>
      <c r="F47" s="128" t="s">
        <v>115</v>
      </c>
      <c r="G47" s="116">
        <v>0.81</v>
      </c>
      <c r="H47" s="99"/>
      <c r="I47" s="100"/>
      <c r="J47" s="100"/>
      <c r="K47" s="101"/>
      <c r="L47" s="100"/>
      <c r="M47" s="102"/>
      <c r="N47" s="124"/>
      <c r="P47" s="46"/>
      <c r="Q47" s="42"/>
      <c r="S47" s="45"/>
      <c r="T47" s="29"/>
      <c r="U47" s="29"/>
      <c r="V47" s="29"/>
      <c r="W47" s="42"/>
    </row>
    <row r="48" spans="1:23" x14ac:dyDescent="0.3">
      <c r="A48" s="120">
        <v>2</v>
      </c>
      <c r="B48" s="115" t="s">
        <v>129</v>
      </c>
      <c r="C48" s="116">
        <v>5.6740000000000004</v>
      </c>
      <c r="D48" s="107"/>
      <c r="E48" s="114">
        <v>2</v>
      </c>
      <c r="F48" s="128" t="s">
        <v>116</v>
      </c>
      <c r="G48" s="116">
        <v>0.84199999999999997</v>
      </c>
      <c r="H48" s="99"/>
      <c r="I48" s="100"/>
      <c r="J48" s="100"/>
      <c r="K48" s="101"/>
      <c r="L48" s="100"/>
      <c r="M48" s="102"/>
      <c r="N48" s="124"/>
      <c r="P48" s="46"/>
      <c r="U48" s="47"/>
    </row>
    <row r="49" spans="1:23" x14ac:dyDescent="0.3">
      <c r="A49" s="120">
        <v>3</v>
      </c>
      <c r="B49" s="115" t="s">
        <v>130</v>
      </c>
      <c r="C49" s="116">
        <v>8.8140000000000001</v>
      </c>
      <c r="D49" s="107"/>
      <c r="E49" s="114">
        <v>3</v>
      </c>
      <c r="F49" s="128" t="s">
        <v>117</v>
      </c>
      <c r="G49" s="116">
        <v>0.878</v>
      </c>
      <c r="H49" s="99"/>
      <c r="I49" s="100"/>
      <c r="J49" s="100"/>
      <c r="K49" s="101"/>
      <c r="L49" s="100"/>
      <c r="M49" s="102"/>
      <c r="N49" s="124"/>
      <c r="P49" s="46"/>
      <c r="Q49" s="42"/>
      <c r="W49" s="42"/>
    </row>
    <row r="50" spans="1:23" x14ac:dyDescent="0.3">
      <c r="A50" s="120">
        <v>4</v>
      </c>
      <c r="B50" s="115" t="s">
        <v>131</v>
      </c>
      <c r="C50" s="116">
        <v>4.6139999999999999</v>
      </c>
      <c r="D50" s="107"/>
      <c r="E50" s="114">
        <v>4</v>
      </c>
      <c r="F50" s="128" t="s">
        <v>118</v>
      </c>
      <c r="G50" s="116">
        <v>1.6839999999999999</v>
      </c>
      <c r="H50" s="99"/>
      <c r="I50" s="100"/>
      <c r="J50" s="100"/>
      <c r="K50" s="101"/>
      <c r="L50" s="100"/>
      <c r="M50" s="102"/>
      <c r="N50" s="124"/>
      <c r="P50" s="46"/>
      <c r="Q50" s="42"/>
    </row>
    <row r="51" spans="1:23" x14ac:dyDescent="0.3">
      <c r="A51" s="120">
        <v>5</v>
      </c>
      <c r="B51" s="115" t="s">
        <v>132</v>
      </c>
      <c r="C51" s="116">
        <v>5.6740000000000004</v>
      </c>
      <c r="D51" s="107"/>
      <c r="E51" s="114">
        <v>5</v>
      </c>
      <c r="F51" s="128" t="s">
        <v>119</v>
      </c>
      <c r="G51" s="116">
        <v>1.752</v>
      </c>
      <c r="H51" s="99"/>
      <c r="I51" s="100"/>
      <c r="J51" s="100"/>
      <c r="K51" s="101"/>
      <c r="L51" s="100"/>
      <c r="M51" s="102"/>
      <c r="N51" s="100"/>
      <c r="W51" s="42"/>
    </row>
    <row r="52" spans="1:23" x14ac:dyDescent="0.3">
      <c r="A52" s="120">
        <v>6</v>
      </c>
      <c r="B52" s="115" t="s">
        <v>133</v>
      </c>
      <c r="C52" s="116">
        <v>8.7119999999999997</v>
      </c>
      <c r="D52" s="107"/>
      <c r="E52" s="108"/>
      <c r="F52" s="109" t="s">
        <v>140</v>
      </c>
      <c r="G52" s="130"/>
      <c r="H52" s="99"/>
      <c r="I52" s="100"/>
      <c r="J52" s="100"/>
      <c r="K52" s="101"/>
      <c r="L52" s="100"/>
      <c r="M52" s="102"/>
      <c r="N52" s="100"/>
    </row>
    <row r="53" spans="1:23" x14ac:dyDescent="0.3">
      <c r="A53" s="108"/>
      <c r="B53" s="125"/>
      <c r="C53" s="126"/>
      <c r="D53" s="107"/>
      <c r="E53" s="120">
        <v>1</v>
      </c>
      <c r="F53" s="115" t="s">
        <v>138</v>
      </c>
      <c r="G53" s="116">
        <v>0.61399999999999999</v>
      </c>
      <c r="H53" s="99"/>
      <c r="I53" s="100"/>
      <c r="J53" s="100"/>
      <c r="K53" s="101"/>
      <c r="L53" s="100"/>
      <c r="M53" s="102"/>
      <c r="N53" s="100"/>
      <c r="W53" s="42"/>
    </row>
    <row r="54" spans="1:23" x14ac:dyDescent="0.3">
      <c r="A54" s="114">
        <v>1</v>
      </c>
      <c r="B54" s="128" t="s">
        <v>134</v>
      </c>
      <c r="C54" s="116">
        <v>4.0220000000000002</v>
      </c>
      <c r="D54" s="107"/>
      <c r="E54" s="120">
        <v>2</v>
      </c>
      <c r="F54" s="115" t="s">
        <v>139</v>
      </c>
      <c r="G54" s="116">
        <v>1.222</v>
      </c>
      <c r="H54" s="99"/>
      <c r="I54" s="100"/>
      <c r="J54" s="100"/>
      <c r="K54" s="101"/>
      <c r="L54" s="100"/>
      <c r="M54" s="102"/>
      <c r="N54" s="100"/>
    </row>
    <row r="55" spans="1:23" x14ac:dyDescent="0.3">
      <c r="A55" s="114">
        <v>2</v>
      </c>
      <c r="B55" s="128" t="s">
        <v>135</v>
      </c>
      <c r="C55" s="116">
        <v>3.9140000000000001</v>
      </c>
      <c r="D55" s="107"/>
      <c r="E55" s="120">
        <v>3</v>
      </c>
      <c r="F55" s="115" t="s">
        <v>137</v>
      </c>
      <c r="G55" s="116">
        <v>0.27200000000000002</v>
      </c>
      <c r="H55" s="99"/>
      <c r="I55" s="100"/>
      <c r="J55" s="100"/>
      <c r="K55" s="101"/>
      <c r="L55" s="100"/>
      <c r="M55" s="102"/>
      <c r="N55" s="100"/>
      <c r="W55" s="42"/>
    </row>
    <row r="56" spans="1:23" x14ac:dyDescent="0.3">
      <c r="A56" s="114">
        <v>3</v>
      </c>
      <c r="B56" s="128" t="s">
        <v>136</v>
      </c>
      <c r="C56" s="116">
        <v>3.964</v>
      </c>
      <c r="D56" s="107"/>
      <c r="E56" s="95"/>
      <c r="F56" s="95"/>
      <c r="G56" s="98"/>
      <c r="H56" s="99"/>
      <c r="I56" s="100"/>
      <c r="J56" s="100"/>
      <c r="K56" s="101"/>
      <c r="L56" s="100"/>
      <c r="M56" s="102"/>
      <c r="N56" s="100"/>
    </row>
    <row r="57" spans="1:23" x14ac:dyDescent="0.3">
      <c r="D57" s="34"/>
      <c r="W57" s="42"/>
    </row>
    <row r="59" spans="1:23" x14ac:dyDescent="0.3">
      <c r="W59" s="42"/>
    </row>
    <row r="61" spans="1:23" x14ac:dyDescent="0.3">
      <c r="H61" s="48"/>
      <c r="I61" s="50"/>
      <c r="W61" s="42"/>
    </row>
    <row r="62" spans="1:23" x14ac:dyDescent="0.3">
      <c r="H62" s="48"/>
      <c r="I62" s="50"/>
    </row>
    <row r="63" spans="1:23" x14ac:dyDescent="0.3">
      <c r="W63" s="42" t="s">
        <v>145</v>
      </c>
    </row>
    <row r="65" spans="23:23" x14ac:dyDescent="0.3">
      <c r="W65" s="42" t="s">
        <v>146</v>
      </c>
    </row>
  </sheetData>
  <sheetProtection algorithmName="SHA-512" hashValue="sZ5s68Xfm5ORvG6HoMxvBYGnPvTY2KV/dE7940l9hTGlBxcY3XA+Gd8hIkD3O1Gpq/iHFkbmIHHb+Vm//edk1w==" saltValue="vlVpSdmWbJ0zov1DzfWDNw==" spinCount="100000" sheet="1" objects="1" scenarios="1"/>
  <mergeCells count="4">
    <mergeCell ref="K10:L10"/>
    <mergeCell ref="K11:L11"/>
    <mergeCell ref="B2:G2"/>
    <mergeCell ref="T40:V40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VN to BC-GER</vt:lpstr>
      <vt:lpstr>Latiguillos FO</vt:lpstr>
      <vt:lpstr>'Latiguillos FO'!Área_de_impresión</vt:lpstr>
      <vt:lpstr>'VN to BC-GER'!Área_de_impresión</vt:lpstr>
      <vt:lpstr>'Latiguillos FO'!Cable</vt:lpstr>
      <vt:lpstr>'Latiguillos FO'!Connector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christian.krueper@bcfiber.eu</dc:creator>
  <cp:lastModifiedBy>Ibo Pérez</cp:lastModifiedBy>
  <cp:lastPrinted>2024-02-12T09:14:20Z</cp:lastPrinted>
  <dcterms:created xsi:type="dcterms:W3CDTF">2019-03-15T08:00:12Z</dcterms:created>
  <dcterms:modified xsi:type="dcterms:W3CDTF">2024-02-13T08:30:02Z</dcterms:modified>
</cp:coreProperties>
</file>